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WORK\02 QSR\2022 Q4 - revised\2022 Q4 - website copy - revised\A. SUMMARY PORT STATISTICS\"/>
    </mc:Choice>
  </mc:AlternateContent>
  <xr:revisionPtr revIDLastSave="0" documentId="8_{C48ED0C2-0F94-4EAA-9D69-50152838DA3B}" xr6:coauthVersionLast="47" xr6:coauthVersionMax="47" xr10:uidLastSave="{00000000-0000-0000-0000-000000000000}"/>
  <bookViews>
    <workbookView xWindow="-108" yWindow="-108" windowWidth="23256" windowHeight="12576" xr2:uid="{8FB4EC10-5DF0-4678-BE9C-12AAECBEBD48}"/>
  </bookViews>
  <sheets>
    <sheet name="summary" sheetId="1" r:id="rId1"/>
  </sheets>
  <externalReferences>
    <externalReference r:id="rId2"/>
  </externalReferences>
  <definedNames>
    <definedName name="_xlnm.Print_Area" localSheetId="0">summary!$A$1:$AH$60</definedName>
    <definedName name="_xlnm.Print_Titles" localSheetId="0">summary!$A:$D,summary!$1:$7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4" i="1" l="1"/>
  <c r="AA54" i="1"/>
  <c r="Z54" i="1"/>
  <c r="Z50" i="1" s="1"/>
  <c r="Y54" i="1"/>
  <c r="X54" i="1"/>
  <c r="W54" i="1" s="1"/>
  <c r="V54" i="1"/>
  <c r="U54" i="1"/>
  <c r="T54" i="1"/>
  <c r="S54" i="1"/>
  <c r="R54" i="1"/>
  <c r="Q54" i="1" s="1"/>
  <c r="P54" i="1"/>
  <c r="O54" i="1"/>
  <c r="N54" i="1"/>
  <c r="M54" i="1"/>
  <c r="L54" i="1"/>
  <c r="K54" i="1" s="1"/>
  <c r="J54" i="1"/>
  <c r="AH54" i="1" s="1"/>
  <c r="I54" i="1"/>
  <c r="AG54" i="1" s="1"/>
  <c r="H54" i="1"/>
  <c r="AF54" i="1" s="1"/>
  <c r="G54" i="1"/>
  <c r="AE54" i="1" s="1"/>
  <c r="F54" i="1"/>
  <c r="AE53" i="1"/>
  <c r="AD53" i="1"/>
  <c r="AC53" i="1" s="1"/>
  <c r="AB53" i="1"/>
  <c r="AA53" i="1"/>
  <c r="Z53" i="1"/>
  <c r="Y53" i="1"/>
  <c r="X53" i="1"/>
  <c r="W53" i="1" s="1"/>
  <c r="V53" i="1"/>
  <c r="U53" i="1"/>
  <c r="T53" i="1"/>
  <c r="S53" i="1"/>
  <c r="R53" i="1"/>
  <c r="Q53" i="1" s="1"/>
  <c r="P53" i="1"/>
  <c r="O53" i="1"/>
  <c r="N53" i="1"/>
  <c r="M53" i="1"/>
  <c r="L53" i="1"/>
  <c r="K53" i="1" s="1"/>
  <c r="J53" i="1"/>
  <c r="AH53" i="1" s="1"/>
  <c r="I53" i="1"/>
  <c r="AG53" i="1" s="1"/>
  <c r="H53" i="1"/>
  <c r="AF53" i="1" s="1"/>
  <c r="G53" i="1"/>
  <c r="F53" i="1"/>
  <c r="AB52" i="1"/>
  <c r="AA52" i="1"/>
  <c r="Z52" i="1"/>
  <c r="Y52" i="1"/>
  <c r="Y50" i="1" s="1"/>
  <c r="Y42" i="1" s="1"/>
  <c r="X52" i="1"/>
  <c r="W52" i="1" s="1"/>
  <c r="V52" i="1"/>
  <c r="U52" i="1"/>
  <c r="T52" i="1"/>
  <c r="S52" i="1"/>
  <c r="R52" i="1"/>
  <c r="Q52" i="1" s="1"/>
  <c r="P52" i="1"/>
  <c r="O52" i="1"/>
  <c r="N52" i="1"/>
  <c r="M52" i="1"/>
  <c r="L52" i="1"/>
  <c r="K52" i="1" s="1"/>
  <c r="J52" i="1"/>
  <c r="AH52" i="1" s="1"/>
  <c r="I52" i="1"/>
  <c r="AG52" i="1" s="1"/>
  <c r="H52" i="1"/>
  <c r="AF52" i="1" s="1"/>
  <c r="G52" i="1"/>
  <c r="F52" i="1"/>
  <c r="AB51" i="1"/>
  <c r="AB50" i="1" s="1"/>
  <c r="AA51" i="1"/>
  <c r="Z51" i="1"/>
  <c r="Y51" i="1"/>
  <c r="X51" i="1"/>
  <c r="W51" i="1" s="1"/>
  <c r="V51" i="1"/>
  <c r="U51" i="1"/>
  <c r="T51" i="1"/>
  <c r="T50" i="1" s="1"/>
  <c r="S51" i="1"/>
  <c r="S50" i="1" s="1"/>
  <c r="R51" i="1"/>
  <c r="P51" i="1"/>
  <c r="P50" i="1" s="1"/>
  <c r="O51" i="1"/>
  <c r="N51" i="1"/>
  <c r="M51" i="1"/>
  <c r="L51" i="1"/>
  <c r="K51" i="1" s="1"/>
  <c r="J51" i="1"/>
  <c r="AH51" i="1" s="1"/>
  <c r="I51" i="1"/>
  <c r="AG51" i="1" s="1"/>
  <c r="H51" i="1"/>
  <c r="H50" i="1" s="1"/>
  <c r="G51" i="1"/>
  <c r="G50" i="1" s="1"/>
  <c r="F51" i="1"/>
  <c r="AA50" i="1"/>
  <c r="V50" i="1"/>
  <c r="U50" i="1"/>
  <c r="O50" i="1"/>
  <c r="N50" i="1"/>
  <c r="M50" i="1"/>
  <c r="L50" i="1"/>
  <c r="J50" i="1"/>
  <c r="I50" i="1"/>
  <c r="AE48" i="1"/>
  <c r="AB48" i="1"/>
  <c r="AA48" i="1"/>
  <c r="Z48" i="1"/>
  <c r="Y48" i="1"/>
  <c r="X48" i="1"/>
  <c r="W48" i="1" s="1"/>
  <c r="V48" i="1"/>
  <c r="U48" i="1"/>
  <c r="T48" i="1"/>
  <c r="S48" i="1"/>
  <c r="S44" i="1" s="1"/>
  <c r="S42" i="1" s="1"/>
  <c r="R48" i="1"/>
  <c r="Q48" i="1" s="1"/>
  <c r="P48" i="1"/>
  <c r="O48" i="1"/>
  <c r="N48" i="1"/>
  <c r="M48" i="1"/>
  <c r="L48" i="1"/>
  <c r="K48" i="1" s="1"/>
  <c r="J48" i="1"/>
  <c r="AH48" i="1" s="1"/>
  <c r="I48" i="1"/>
  <c r="AG48" i="1" s="1"/>
  <c r="H48" i="1"/>
  <c r="AF48" i="1" s="1"/>
  <c r="G48" i="1"/>
  <c r="F48" i="1"/>
  <c r="E48" i="1" s="1"/>
  <c r="AB47" i="1"/>
  <c r="AA47" i="1"/>
  <c r="Z47" i="1"/>
  <c r="Y47" i="1"/>
  <c r="X47" i="1"/>
  <c r="W47" i="1" s="1"/>
  <c r="V47" i="1"/>
  <c r="U47" i="1"/>
  <c r="T47" i="1"/>
  <c r="S47" i="1"/>
  <c r="R47" i="1"/>
  <c r="Q47" i="1" s="1"/>
  <c r="P47" i="1"/>
  <c r="O47" i="1"/>
  <c r="N47" i="1"/>
  <c r="M47" i="1"/>
  <c r="L47" i="1"/>
  <c r="K47" i="1" s="1"/>
  <c r="J47" i="1"/>
  <c r="AH47" i="1" s="1"/>
  <c r="I47" i="1"/>
  <c r="AG47" i="1" s="1"/>
  <c r="H47" i="1"/>
  <c r="AF47" i="1" s="1"/>
  <c r="G47" i="1"/>
  <c r="F47" i="1"/>
  <c r="AB46" i="1"/>
  <c r="AA46" i="1"/>
  <c r="Z46" i="1"/>
  <c r="Y46" i="1"/>
  <c r="X46" i="1"/>
  <c r="W46" i="1" s="1"/>
  <c r="V46" i="1"/>
  <c r="U46" i="1"/>
  <c r="T46" i="1"/>
  <c r="S46" i="1"/>
  <c r="R46" i="1"/>
  <c r="Q46" i="1" s="1"/>
  <c r="P46" i="1"/>
  <c r="O46" i="1"/>
  <c r="N46" i="1"/>
  <c r="M46" i="1"/>
  <c r="L46" i="1"/>
  <c r="K46" i="1" s="1"/>
  <c r="J46" i="1"/>
  <c r="AH46" i="1" s="1"/>
  <c r="I46" i="1"/>
  <c r="AG46" i="1" s="1"/>
  <c r="H46" i="1"/>
  <c r="AF46" i="1" s="1"/>
  <c r="G46" i="1"/>
  <c r="AE46" i="1" s="1"/>
  <c r="F46" i="1"/>
  <c r="AD46" i="1" s="1"/>
  <c r="AB45" i="1"/>
  <c r="AA45" i="1"/>
  <c r="Z45" i="1"/>
  <c r="Z44" i="1" s="1"/>
  <c r="Z42" i="1" s="1"/>
  <c r="Y45" i="1"/>
  <c r="Y44" i="1" s="1"/>
  <c r="X45" i="1"/>
  <c r="V45" i="1"/>
  <c r="V44" i="1" s="1"/>
  <c r="V42" i="1" s="1"/>
  <c r="U45" i="1"/>
  <c r="T45" i="1"/>
  <c r="S45" i="1"/>
  <c r="R45" i="1"/>
  <c r="Q45" i="1" s="1"/>
  <c r="P45" i="1"/>
  <c r="O45" i="1"/>
  <c r="N45" i="1"/>
  <c r="N44" i="1" s="1"/>
  <c r="N42" i="1" s="1"/>
  <c r="M45" i="1"/>
  <c r="L45" i="1"/>
  <c r="J45" i="1"/>
  <c r="J44" i="1" s="1"/>
  <c r="I45" i="1"/>
  <c r="AG45" i="1" s="1"/>
  <c r="H45" i="1"/>
  <c r="AF45" i="1" s="1"/>
  <c r="AF44" i="1" s="1"/>
  <c r="G45" i="1"/>
  <c r="AE45" i="1" s="1"/>
  <c r="F45" i="1"/>
  <c r="AD45" i="1" s="1"/>
  <c r="AB44" i="1"/>
  <c r="AB42" i="1" s="1"/>
  <c r="AA44" i="1"/>
  <c r="U44" i="1"/>
  <c r="T44" i="1"/>
  <c r="P44" i="1"/>
  <c r="P42" i="1" s="1"/>
  <c r="O44" i="1"/>
  <c r="I44" i="1"/>
  <c r="H44" i="1"/>
  <c r="H42" i="1" s="1"/>
  <c r="G44" i="1"/>
  <c r="G42" i="1" s="1"/>
  <c r="AA42" i="1"/>
  <c r="U42" i="1"/>
  <c r="O42" i="1"/>
  <c r="J42" i="1"/>
  <c r="I42" i="1"/>
  <c r="AE40" i="1"/>
  <c r="AB40" i="1"/>
  <c r="AA40" i="1"/>
  <c r="Z40" i="1"/>
  <c r="Y40" i="1"/>
  <c r="X40" i="1"/>
  <c r="V40" i="1"/>
  <c r="U40" i="1"/>
  <c r="T40" i="1"/>
  <c r="S40" i="1"/>
  <c r="R40" i="1"/>
  <c r="Q40" i="1" s="1"/>
  <c r="P40" i="1"/>
  <c r="O40" i="1"/>
  <c r="N40" i="1"/>
  <c r="M40" i="1"/>
  <c r="L40" i="1"/>
  <c r="J40" i="1"/>
  <c r="I40" i="1"/>
  <c r="AG40" i="1" s="1"/>
  <c r="H40" i="1"/>
  <c r="AF40" i="1" s="1"/>
  <c r="G40" i="1"/>
  <c r="F40" i="1"/>
  <c r="E40" i="1" s="1"/>
  <c r="AH39" i="1"/>
  <c r="AB39" i="1"/>
  <c r="AA39" i="1"/>
  <c r="Z39" i="1"/>
  <c r="Y39" i="1"/>
  <c r="X39" i="1"/>
  <c r="V39" i="1"/>
  <c r="U39" i="1"/>
  <c r="T39" i="1"/>
  <c r="S39" i="1"/>
  <c r="R39" i="1"/>
  <c r="Q39" i="1" s="1"/>
  <c r="P39" i="1"/>
  <c r="O39" i="1"/>
  <c r="N39" i="1"/>
  <c r="N37" i="1" s="1"/>
  <c r="M39" i="1"/>
  <c r="M37" i="1" s="1"/>
  <c r="L39" i="1"/>
  <c r="J39" i="1"/>
  <c r="I39" i="1"/>
  <c r="AG39" i="1" s="1"/>
  <c r="H39" i="1"/>
  <c r="G39" i="1"/>
  <c r="F39" i="1"/>
  <c r="AE38" i="1"/>
  <c r="AD38" i="1"/>
  <c r="AB38" i="1"/>
  <c r="AB37" i="1" s="1"/>
  <c r="AA38" i="1"/>
  <c r="Z38" i="1"/>
  <c r="Y38" i="1"/>
  <c r="X38" i="1"/>
  <c r="V38" i="1"/>
  <c r="U38" i="1"/>
  <c r="T38" i="1"/>
  <c r="T37" i="1" s="1"/>
  <c r="S38" i="1"/>
  <c r="R38" i="1"/>
  <c r="P38" i="1"/>
  <c r="O38" i="1"/>
  <c r="N38" i="1"/>
  <c r="M38" i="1"/>
  <c r="L38" i="1"/>
  <c r="K38" i="1" s="1"/>
  <c r="J38" i="1"/>
  <c r="I38" i="1"/>
  <c r="AG38" i="1" s="1"/>
  <c r="AG37" i="1" s="1"/>
  <c r="H38" i="1"/>
  <c r="H37" i="1" s="1"/>
  <c r="G38" i="1"/>
  <c r="G37" i="1" s="1"/>
  <c r="F38" i="1"/>
  <c r="AA37" i="1"/>
  <c r="Z37" i="1"/>
  <c r="Y37" i="1"/>
  <c r="X37" i="1"/>
  <c r="V37" i="1"/>
  <c r="U37" i="1"/>
  <c r="O37" i="1"/>
  <c r="L37" i="1"/>
  <c r="J37" i="1"/>
  <c r="I37" i="1"/>
  <c r="AD35" i="1"/>
  <c r="AB35" i="1"/>
  <c r="AB32" i="1" s="1"/>
  <c r="AA35" i="1"/>
  <c r="Z35" i="1"/>
  <c r="Y35" i="1"/>
  <c r="X35" i="1"/>
  <c r="V35" i="1"/>
  <c r="U35" i="1"/>
  <c r="T35" i="1"/>
  <c r="S35" i="1"/>
  <c r="R35" i="1"/>
  <c r="P35" i="1"/>
  <c r="O35" i="1"/>
  <c r="N35" i="1"/>
  <c r="M35" i="1"/>
  <c r="L35" i="1"/>
  <c r="K35" i="1" s="1"/>
  <c r="J35" i="1"/>
  <c r="I35" i="1"/>
  <c r="AG35" i="1" s="1"/>
  <c r="H35" i="1"/>
  <c r="AF35" i="1" s="1"/>
  <c r="G35" i="1"/>
  <c r="AE35" i="1" s="1"/>
  <c r="F35" i="1"/>
  <c r="E35" i="1" s="1"/>
  <c r="AB34" i="1"/>
  <c r="AA34" i="1"/>
  <c r="Z34" i="1"/>
  <c r="Z32" i="1" s="1"/>
  <c r="Y34" i="1"/>
  <c r="Y32" i="1" s="1"/>
  <c r="X34" i="1"/>
  <c r="V34" i="1"/>
  <c r="V32" i="1" s="1"/>
  <c r="U34" i="1"/>
  <c r="T34" i="1"/>
  <c r="S34" i="1"/>
  <c r="R34" i="1"/>
  <c r="P34" i="1"/>
  <c r="P32" i="1" s="1"/>
  <c r="O34" i="1"/>
  <c r="N34" i="1"/>
  <c r="N32" i="1" s="1"/>
  <c r="M34" i="1"/>
  <c r="M32" i="1" s="1"/>
  <c r="L34" i="1"/>
  <c r="J34" i="1"/>
  <c r="J32" i="1" s="1"/>
  <c r="I34" i="1"/>
  <c r="AG34" i="1" s="1"/>
  <c r="AG32" i="1" s="1"/>
  <c r="H34" i="1"/>
  <c r="AF34" i="1" s="1"/>
  <c r="AF32" i="1" s="1"/>
  <c r="G34" i="1"/>
  <c r="F34" i="1"/>
  <c r="AA32" i="1"/>
  <c r="U32" i="1"/>
  <c r="T32" i="1"/>
  <c r="T25" i="1" s="1"/>
  <c r="S32" i="1"/>
  <c r="S25" i="1" s="1"/>
  <c r="R32" i="1"/>
  <c r="O32" i="1"/>
  <c r="I32" i="1"/>
  <c r="H32" i="1"/>
  <c r="G32" i="1"/>
  <c r="AB30" i="1"/>
  <c r="AA30" i="1"/>
  <c r="Z30" i="1"/>
  <c r="Z27" i="1" s="1"/>
  <c r="Z25" i="1" s="1"/>
  <c r="Y30" i="1"/>
  <c r="Y27" i="1" s="1"/>
  <c r="Y25" i="1" s="1"/>
  <c r="X30" i="1"/>
  <c r="V30" i="1"/>
  <c r="U30" i="1"/>
  <c r="T30" i="1"/>
  <c r="S30" i="1"/>
  <c r="R30" i="1"/>
  <c r="P30" i="1"/>
  <c r="O30" i="1"/>
  <c r="N30" i="1"/>
  <c r="N27" i="1" s="1"/>
  <c r="N25" i="1" s="1"/>
  <c r="M30" i="1"/>
  <c r="M27" i="1" s="1"/>
  <c r="M25" i="1" s="1"/>
  <c r="L30" i="1"/>
  <c r="K30" i="1" s="1"/>
  <c r="J30" i="1"/>
  <c r="AH30" i="1" s="1"/>
  <c r="I30" i="1"/>
  <c r="AG30" i="1" s="1"/>
  <c r="H30" i="1"/>
  <c r="G30" i="1"/>
  <c r="F30" i="1"/>
  <c r="AB29" i="1"/>
  <c r="AB27" i="1" s="1"/>
  <c r="AA29" i="1"/>
  <c r="Z29" i="1"/>
  <c r="Y29" i="1"/>
  <c r="X29" i="1"/>
  <c r="V29" i="1"/>
  <c r="U29" i="1"/>
  <c r="T29" i="1"/>
  <c r="T27" i="1" s="1"/>
  <c r="S29" i="1"/>
  <c r="S27" i="1" s="1"/>
  <c r="R29" i="1"/>
  <c r="P29" i="1"/>
  <c r="O29" i="1"/>
  <c r="N29" i="1"/>
  <c r="M29" i="1"/>
  <c r="L29" i="1"/>
  <c r="K29" i="1" s="1"/>
  <c r="K27" i="1" s="1"/>
  <c r="J29" i="1"/>
  <c r="AH29" i="1" s="1"/>
  <c r="AH27" i="1" s="1"/>
  <c r="I29" i="1"/>
  <c r="AG29" i="1" s="1"/>
  <c r="AG27" i="1" s="1"/>
  <c r="H29" i="1"/>
  <c r="H27" i="1" s="1"/>
  <c r="G29" i="1"/>
  <c r="G27" i="1" s="1"/>
  <c r="F29" i="1"/>
  <c r="AD29" i="1" s="1"/>
  <c r="AA27" i="1"/>
  <c r="X27" i="1"/>
  <c r="V27" i="1"/>
  <c r="V25" i="1" s="1"/>
  <c r="U27" i="1"/>
  <c r="P27" i="1"/>
  <c r="P25" i="1" s="1"/>
  <c r="O27" i="1"/>
  <c r="I27" i="1"/>
  <c r="I25" i="1" s="1"/>
  <c r="AA25" i="1"/>
  <c r="U25" i="1"/>
  <c r="O25" i="1"/>
  <c r="H25" i="1"/>
  <c r="G25" i="1"/>
  <c r="AB23" i="1"/>
  <c r="AA23" i="1"/>
  <c r="Z23" i="1"/>
  <c r="Y23" i="1"/>
  <c r="Y20" i="1" s="1"/>
  <c r="Y13" i="1" s="1"/>
  <c r="X23" i="1"/>
  <c r="V23" i="1"/>
  <c r="U23" i="1"/>
  <c r="T23" i="1"/>
  <c r="S23" i="1"/>
  <c r="R23" i="1"/>
  <c r="Q23" i="1" s="1"/>
  <c r="P23" i="1"/>
  <c r="O23" i="1"/>
  <c r="N23" i="1"/>
  <c r="N20" i="1" s="1"/>
  <c r="M23" i="1"/>
  <c r="L23" i="1"/>
  <c r="J23" i="1"/>
  <c r="AH23" i="1" s="1"/>
  <c r="I23" i="1"/>
  <c r="AG23" i="1" s="1"/>
  <c r="H23" i="1"/>
  <c r="G23" i="1"/>
  <c r="F23" i="1"/>
  <c r="AD23" i="1" s="1"/>
  <c r="AF22" i="1"/>
  <c r="AE22" i="1"/>
  <c r="AB22" i="1"/>
  <c r="AA22" i="1"/>
  <c r="AA20" i="1" s="1"/>
  <c r="Z22" i="1"/>
  <c r="Y22" i="1"/>
  <c r="X22" i="1"/>
  <c r="V22" i="1"/>
  <c r="V20" i="1" s="1"/>
  <c r="V13" i="1" s="1"/>
  <c r="U22" i="1"/>
  <c r="T22" i="1"/>
  <c r="T20" i="1" s="1"/>
  <c r="S22" i="1"/>
  <c r="S20" i="1" s="1"/>
  <c r="R22" i="1"/>
  <c r="P22" i="1"/>
  <c r="P20" i="1" s="1"/>
  <c r="O22" i="1"/>
  <c r="O20" i="1" s="1"/>
  <c r="N22" i="1"/>
  <c r="M22" i="1"/>
  <c r="L22" i="1"/>
  <c r="J22" i="1"/>
  <c r="I22" i="1"/>
  <c r="AG22" i="1" s="1"/>
  <c r="AG20" i="1" s="1"/>
  <c r="H22" i="1"/>
  <c r="H20" i="1" s="1"/>
  <c r="G22" i="1"/>
  <c r="G20" i="1" s="1"/>
  <c r="F22" i="1"/>
  <c r="AB20" i="1"/>
  <c r="Z20" i="1"/>
  <c r="Z13" i="1" s="1"/>
  <c r="X20" i="1"/>
  <c r="U20" i="1"/>
  <c r="M20" i="1"/>
  <c r="L20" i="1"/>
  <c r="J20" i="1"/>
  <c r="I20" i="1"/>
  <c r="AH18" i="1"/>
  <c r="AF18" i="1"/>
  <c r="AB18" i="1"/>
  <c r="AA18" i="1"/>
  <c r="Z18" i="1"/>
  <c r="Y18" i="1"/>
  <c r="X18" i="1"/>
  <c r="W18" i="1" s="1"/>
  <c r="V18" i="1"/>
  <c r="U18" i="1"/>
  <c r="T18" i="1"/>
  <c r="T15" i="1" s="1"/>
  <c r="T13" i="1" s="1"/>
  <c r="S18" i="1"/>
  <c r="S15" i="1" s="1"/>
  <c r="S13" i="1" s="1"/>
  <c r="R18" i="1"/>
  <c r="Q18" i="1" s="1"/>
  <c r="P18" i="1"/>
  <c r="O18" i="1"/>
  <c r="N18" i="1"/>
  <c r="M18" i="1"/>
  <c r="L18" i="1"/>
  <c r="K18" i="1" s="1"/>
  <c r="J18" i="1"/>
  <c r="I18" i="1"/>
  <c r="AG18" i="1" s="1"/>
  <c r="H18" i="1"/>
  <c r="G18" i="1"/>
  <c r="AE18" i="1" s="1"/>
  <c r="AE15" i="1" s="1"/>
  <c r="F18" i="1"/>
  <c r="E18" i="1" s="1"/>
  <c r="AB17" i="1"/>
  <c r="AH17" i="1" s="1"/>
  <c r="AH15" i="1" s="1"/>
  <c r="AA17" i="1"/>
  <c r="Z17" i="1"/>
  <c r="Z15" i="1" s="1"/>
  <c r="Y17" i="1"/>
  <c r="Y15" i="1" s="1"/>
  <c r="X17" i="1"/>
  <c r="V17" i="1"/>
  <c r="U17" i="1"/>
  <c r="U15" i="1" s="1"/>
  <c r="U13" i="1" s="1"/>
  <c r="T17" i="1"/>
  <c r="S17" i="1"/>
  <c r="R17" i="1"/>
  <c r="Q17" i="1" s="1"/>
  <c r="P17" i="1"/>
  <c r="P15" i="1" s="1"/>
  <c r="P13" i="1" s="1"/>
  <c r="O17" i="1"/>
  <c r="N17" i="1"/>
  <c r="N15" i="1" s="1"/>
  <c r="N13" i="1" s="1"/>
  <c r="M17" i="1"/>
  <c r="M15" i="1" s="1"/>
  <c r="L17" i="1"/>
  <c r="J17" i="1"/>
  <c r="J15" i="1" s="1"/>
  <c r="J13" i="1" s="1"/>
  <c r="I17" i="1"/>
  <c r="AG17" i="1" s="1"/>
  <c r="H17" i="1"/>
  <c r="G17" i="1"/>
  <c r="AE17" i="1" s="1"/>
  <c r="F17" i="1"/>
  <c r="AB15" i="1"/>
  <c r="AB13" i="1" s="1"/>
  <c r="AA15" i="1"/>
  <c r="AA13" i="1" s="1"/>
  <c r="V15" i="1"/>
  <c r="O15" i="1"/>
  <c r="O13" i="1" s="1"/>
  <c r="H15" i="1"/>
  <c r="H13" i="1" s="1"/>
  <c r="G15" i="1"/>
  <c r="G13" i="1" s="1"/>
  <c r="F15" i="1"/>
  <c r="M13" i="1"/>
  <c r="AH11" i="1"/>
  <c r="AF11" i="1"/>
  <c r="AB11" i="1"/>
  <c r="AA11" i="1"/>
  <c r="Z11" i="1"/>
  <c r="Y11" i="1"/>
  <c r="X11" i="1"/>
  <c r="V11" i="1"/>
  <c r="U11" i="1"/>
  <c r="T11" i="1"/>
  <c r="T9" i="1" s="1"/>
  <c r="S11" i="1"/>
  <c r="S9" i="1" s="1"/>
  <c r="R11" i="1"/>
  <c r="Q11" i="1" s="1"/>
  <c r="P11" i="1"/>
  <c r="O11" i="1"/>
  <c r="N11" i="1"/>
  <c r="M11" i="1"/>
  <c r="L11" i="1"/>
  <c r="J11" i="1"/>
  <c r="I11" i="1"/>
  <c r="AG11" i="1" s="1"/>
  <c r="H11" i="1"/>
  <c r="G11" i="1"/>
  <c r="AE11" i="1" s="1"/>
  <c r="F11" i="1"/>
  <c r="E11" i="1" s="1"/>
  <c r="AB10" i="1"/>
  <c r="AH10" i="1" s="1"/>
  <c r="AH9" i="1" s="1"/>
  <c r="AA10" i="1"/>
  <c r="Z10" i="1"/>
  <c r="Z9" i="1" s="1"/>
  <c r="Y10" i="1"/>
  <c r="Y9" i="1" s="1"/>
  <c r="X10" i="1"/>
  <c r="V10" i="1"/>
  <c r="U10" i="1"/>
  <c r="T10" i="1"/>
  <c r="S10" i="1"/>
  <c r="R10" i="1"/>
  <c r="Q10" i="1" s="1"/>
  <c r="P10" i="1"/>
  <c r="P9" i="1" s="1"/>
  <c r="O10" i="1"/>
  <c r="N10" i="1"/>
  <c r="N9" i="1" s="1"/>
  <c r="M10" i="1"/>
  <c r="M9" i="1" s="1"/>
  <c r="L10" i="1"/>
  <c r="J10" i="1"/>
  <c r="I10" i="1"/>
  <c r="AG10" i="1" s="1"/>
  <c r="H10" i="1"/>
  <c r="G10" i="1"/>
  <c r="F10" i="1"/>
  <c r="AA9" i="1"/>
  <c r="V9" i="1"/>
  <c r="U9" i="1"/>
  <c r="O9" i="1"/>
  <c r="J9" i="1"/>
  <c r="I9" i="1"/>
  <c r="H9" i="1"/>
  <c r="G9" i="1"/>
  <c r="AC46" i="1" l="1"/>
  <c r="AB25" i="1"/>
  <c r="AC29" i="1"/>
  <c r="AH22" i="1"/>
  <c r="AH20" i="1" s="1"/>
  <c r="AH13" i="1" s="1"/>
  <c r="AE23" i="1"/>
  <c r="AE20" i="1" s="1"/>
  <c r="AE13" i="1" s="1"/>
  <c r="P37" i="1"/>
  <c r="AG44" i="1"/>
  <c r="X44" i="1"/>
  <c r="W45" i="1"/>
  <c r="W44" i="1" s="1"/>
  <c r="AH50" i="1"/>
  <c r="AD54" i="1"/>
  <c r="AC54" i="1" s="1"/>
  <c r="F13" i="1"/>
  <c r="AD10" i="1"/>
  <c r="W11" i="1"/>
  <c r="AD17" i="1"/>
  <c r="AF23" i="1"/>
  <c r="AF20" i="1" s="1"/>
  <c r="AE29" i="1"/>
  <c r="F32" i="1"/>
  <c r="Q35" i="1"/>
  <c r="R37" i="1"/>
  <c r="Q38" i="1"/>
  <c r="Q37" i="1" s="1"/>
  <c r="AF38" i="1"/>
  <c r="R44" i="1"/>
  <c r="K50" i="1"/>
  <c r="AB9" i="1"/>
  <c r="L32" i="1"/>
  <c r="K34" i="1"/>
  <c r="K32" i="1" s="1"/>
  <c r="R9" i="1"/>
  <c r="AE10" i="1"/>
  <c r="AE9" i="1" s="1"/>
  <c r="W22" i="1"/>
  <c r="W20" i="1" s="1"/>
  <c r="W23" i="1"/>
  <c r="J27" i="1"/>
  <c r="J25" i="1" s="1"/>
  <c r="R27" i="1"/>
  <c r="R25" i="1" s="1"/>
  <c r="Q29" i="1"/>
  <c r="AF29" i="1"/>
  <c r="Q30" i="1"/>
  <c r="AH34" i="1"/>
  <c r="AH32" i="1" s="1"/>
  <c r="AH25" i="1" s="1"/>
  <c r="S37" i="1"/>
  <c r="AD39" i="1"/>
  <c r="AD37" i="1" s="1"/>
  <c r="W40" i="1"/>
  <c r="L44" i="1"/>
  <c r="L42" i="1" s="1"/>
  <c r="K45" i="1"/>
  <c r="K44" i="1" s="1"/>
  <c r="K42" i="1" s="1"/>
  <c r="E53" i="1"/>
  <c r="F50" i="1"/>
  <c r="E51" i="1"/>
  <c r="AF42" i="1"/>
  <c r="AF10" i="1"/>
  <c r="AF9" i="1" s="1"/>
  <c r="K11" i="1"/>
  <c r="R15" i="1"/>
  <c r="R13" i="1" s="1"/>
  <c r="AF17" i="1"/>
  <c r="AF15" i="1" s="1"/>
  <c r="L27" i="1"/>
  <c r="F37" i="1"/>
  <c r="E38" i="1"/>
  <c r="AE39" i="1"/>
  <c r="AE37" i="1" s="1"/>
  <c r="AH40" i="1"/>
  <c r="T42" i="1"/>
  <c r="M44" i="1"/>
  <c r="M42" i="1" s="1"/>
  <c r="AD47" i="1"/>
  <c r="AC47" i="1" s="1"/>
  <c r="X32" i="1"/>
  <c r="X25" i="1" s="1"/>
  <c r="W34" i="1"/>
  <c r="W32" i="1" s="1"/>
  <c r="Q9" i="1"/>
  <c r="AG9" i="1"/>
  <c r="X9" i="1"/>
  <c r="W10" i="1"/>
  <c r="AG15" i="1"/>
  <c r="AG13" i="1" s="1"/>
  <c r="X15" i="1"/>
  <c r="X13" i="1" s="1"/>
  <c r="W17" i="1"/>
  <c r="W15" i="1" s="1"/>
  <c r="K22" i="1"/>
  <c r="K23" i="1"/>
  <c r="F27" i="1"/>
  <c r="F25" i="1" s="1"/>
  <c r="E29" i="1"/>
  <c r="AD30" i="1"/>
  <c r="Q34" i="1"/>
  <c r="Q32" i="1" s="1"/>
  <c r="AF39" i="1"/>
  <c r="K40" i="1"/>
  <c r="AE47" i="1"/>
  <c r="AE44" i="1" s="1"/>
  <c r="AD51" i="1"/>
  <c r="K25" i="1"/>
  <c r="F20" i="1"/>
  <c r="E22" i="1"/>
  <c r="E20" i="1" s="1"/>
  <c r="AE30" i="1"/>
  <c r="W39" i="1"/>
  <c r="E46" i="1"/>
  <c r="X50" i="1"/>
  <c r="AE51" i="1"/>
  <c r="K37" i="1"/>
  <c r="R20" i="1"/>
  <c r="Q22" i="1"/>
  <c r="Q20" i="1" s="1"/>
  <c r="AG50" i="1"/>
  <c r="L9" i="1"/>
  <c r="K10" i="1"/>
  <c r="AD11" i="1"/>
  <c r="AC11" i="1" s="1"/>
  <c r="L15" i="1"/>
  <c r="L13" i="1" s="1"/>
  <c r="K17" i="1"/>
  <c r="K15" i="1" s="1"/>
  <c r="AD18" i="1"/>
  <c r="AC18" i="1" s="1"/>
  <c r="AF30" i="1"/>
  <c r="AD34" i="1"/>
  <c r="W35" i="1"/>
  <c r="W38" i="1"/>
  <c r="R50" i="1"/>
  <c r="Q51" i="1"/>
  <c r="Q50" i="1" s="1"/>
  <c r="AD52" i="1"/>
  <c r="AC52" i="1" s="1"/>
  <c r="Q15" i="1"/>
  <c r="Q13" i="1" s="1"/>
  <c r="AC35" i="1"/>
  <c r="W50" i="1"/>
  <c r="F9" i="1"/>
  <c r="AD22" i="1"/>
  <c r="AG25" i="1"/>
  <c r="W29" i="1"/>
  <c r="W27" i="1" s="1"/>
  <c r="W30" i="1"/>
  <c r="AE34" i="1"/>
  <c r="AE32" i="1" s="1"/>
  <c r="AH35" i="1"/>
  <c r="AH38" i="1"/>
  <c r="AH37" i="1" s="1"/>
  <c r="K39" i="1"/>
  <c r="AD40" i="1"/>
  <c r="AC40" i="1" s="1"/>
  <c r="F44" i="1"/>
  <c r="F42" i="1" s="1"/>
  <c r="AD44" i="1"/>
  <c r="Q44" i="1"/>
  <c r="Q42" i="1" s="1"/>
  <c r="AD48" i="1"/>
  <c r="AC48" i="1" s="1"/>
  <c r="AE52" i="1"/>
  <c r="AH45" i="1"/>
  <c r="AH44" i="1" s="1"/>
  <c r="AH42" i="1" s="1"/>
  <c r="AF51" i="1"/>
  <c r="AF50" i="1" s="1"/>
  <c r="I15" i="1"/>
  <c r="I13" i="1" s="1"/>
  <c r="E10" i="1"/>
  <c r="E9" i="1" s="1"/>
  <c r="E17" i="1"/>
  <c r="E15" i="1" s="1"/>
  <c r="E23" i="1"/>
  <c r="E30" i="1"/>
  <c r="E34" i="1"/>
  <c r="E32" i="1" s="1"/>
  <c r="E39" i="1"/>
  <c r="E45" i="1"/>
  <c r="E44" i="1" s="1"/>
  <c r="E47" i="1"/>
  <c r="E52" i="1"/>
  <c r="E54" i="1"/>
  <c r="AD20" i="1" l="1"/>
  <c r="AC22" i="1"/>
  <c r="AC30" i="1"/>
  <c r="AC27" i="1" s="1"/>
  <c r="AC25" i="1" s="1"/>
  <c r="E42" i="1"/>
  <c r="E27" i="1"/>
  <c r="E25" i="1" s="1"/>
  <c r="L25" i="1"/>
  <c r="AC39" i="1"/>
  <c r="AE27" i="1"/>
  <c r="AE25" i="1" s="1"/>
  <c r="AC23" i="1"/>
  <c r="AC45" i="1"/>
  <c r="AC44" i="1" s="1"/>
  <c r="K9" i="1"/>
  <c r="W13" i="1"/>
  <c r="AF27" i="1"/>
  <c r="AF25" i="1" s="1"/>
  <c r="AC10" i="1"/>
  <c r="AC9" i="1" s="1"/>
  <c r="AD9" i="1"/>
  <c r="AD27" i="1"/>
  <c r="AD25" i="1" s="1"/>
  <c r="K20" i="1"/>
  <c r="K13" i="1" s="1"/>
  <c r="Q27" i="1"/>
  <c r="Q25" i="1" s="1"/>
  <c r="AD50" i="1"/>
  <c r="AD42" i="1" s="1"/>
  <c r="AC51" i="1"/>
  <c r="AC50" i="1" s="1"/>
  <c r="E50" i="1"/>
  <c r="R42" i="1"/>
  <c r="W9" i="1"/>
  <c r="AF37" i="1"/>
  <c r="AC17" i="1"/>
  <c r="AC15" i="1" s="1"/>
  <c r="AD15" i="1"/>
  <c r="AD13" i="1" s="1"/>
  <c r="E13" i="1"/>
  <c r="W37" i="1"/>
  <c r="W42" i="1"/>
  <c r="AF13" i="1"/>
  <c r="W25" i="1"/>
  <c r="X42" i="1"/>
  <c r="AC34" i="1"/>
  <c r="AC32" i="1" s="1"/>
  <c r="AD32" i="1"/>
  <c r="AE50" i="1"/>
  <c r="AE42" i="1" s="1"/>
  <c r="AC38" i="1"/>
  <c r="E37" i="1"/>
  <c r="AG42" i="1"/>
  <c r="AC20" i="1" l="1"/>
  <c r="AC37" i="1"/>
  <c r="AC13" i="1"/>
  <c r="AC42" i="1"/>
</calcChain>
</file>

<file path=xl/sharedStrings.xml><?xml version="1.0" encoding="utf-8"?>
<sst xmlns="http://schemas.openxmlformats.org/spreadsheetml/2006/main" count="76" uniqueCount="38">
  <si>
    <t>SUMMARY PORT STATISTICS</t>
  </si>
  <si>
    <t>Philippine Ports Authority</t>
  </si>
  <si>
    <t>2022</t>
  </si>
  <si>
    <t>PARTICULARS</t>
  </si>
  <si>
    <t>TOTAL</t>
  </si>
  <si>
    <t>1st Quarter</t>
  </si>
  <si>
    <t>2nd Quarter</t>
  </si>
  <si>
    <t>3rd Quarter</t>
  </si>
  <si>
    <t>4th Quarter</t>
  </si>
  <si>
    <t>GRAND TOTAL</t>
  </si>
  <si>
    <t>MANILA/ N. LUZON</t>
  </si>
  <si>
    <t>SOUTHERN LUZON</t>
  </si>
  <si>
    <t>VISAYAS</t>
  </si>
  <si>
    <t>NORTHERN MINDANAO</t>
  </si>
  <si>
    <t>SOUTHERN MINDANAO</t>
  </si>
  <si>
    <t xml:space="preserve"> 1. Shipcalls</t>
  </si>
  <si>
    <t>Domestic</t>
  </si>
  <si>
    <t>Foreign</t>
  </si>
  <si>
    <t xml:space="preserve"> 2. Cargo Throughput (m.t.)</t>
  </si>
  <si>
    <t>Inbound</t>
  </si>
  <si>
    <t>Outbound</t>
  </si>
  <si>
    <t>Import</t>
  </si>
  <si>
    <t>Export</t>
  </si>
  <si>
    <t xml:space="preserve"> 3. Container Traffic (in TEU)</t>
  </si>
  <si>
    <t xml:space="preserve"> 4. Passenger Traffic</t>
  </si>
  <si>
    <t>Disembarked</t>
  </si>
  <si>
    <t>Embarked</t>
  </si>
  <si>
    <t>Cruise Ships</t>
  </si>
  <si>
    <t>5. RoRo Traffic</t>
  </si>
  <si>
    <t>Type 1</t>
  </si>
  <si>
    <t>Type 2</t>
  </si>
  <si>
    <t>Type 3</t>
  </si>
  <si>
    <t>Type 4</t>
  </si>
  <si>
    <t>Source: Port Management Offices' Monthly Statistical Report</t>
  </si>
  <si>
    <t>Notes:</t>
  </si>
  <si>
    <t>(1) Values may not add up due to rounding off.</t>
  </si>
  <si>
    <t>(2) TMOs' statistics contain only the Terminal Ports under its jurisdiction. Statistics for Other Government Ports and Private Ports are presented in lump-sum totals.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</si>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</sst>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1" fillId="2" borderId="0" xfId="0" quotePrefix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Continuous"/>
    </xf>
    <xf numFmtId="3" fontId="2" fillId="2" borderId="2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/>
    <xf numFmtId="3" fontId="1" fillId="2" borderId="11" xfId="0" applyNumberFormat="1" applyFont="1" applyFill="1" applyBorder="1"/>
    <xf numFmtId="3" fontId="2" fillId="2" borderId="5" xfId="0" applyNumberFormat="1" applyFont="1" applyFill="1" applyBorder="1"/>
    <xf numFmtId="3" fontId="2" fillId="2" borderId="11" xfId="0" applyNumberFormat="1" applyFont="1" applyFill="1" applyBorder="1"/>
    <xf numFmtId="4" fontId="1" fillId="2" borderId="11" xfId="0" applyNumberFormat="1" applyFont="1" applyFill="1" applyBorder="1"/>
    <xf numFmtId="4" fontId="2" fillId="2" borderId="11" xfId="0" applyNumberFormat="1" applyFont="1" applyFill="1" applyBorder="1"/>
    <xf numFmtId="3" fontId="1" fillId="2" borderId="0" xfId="0" applyNumberFormat="1" applyFont="1" applyFill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12" xfId="0" applyNumberFormat="1" applyFont="1" applyFill="1" applyBorder="1"/>
    <xf numFmtId="4" fontId="2" fillId="2" borderId="12" xfId="0" applyNumberFormat="1" applyFont="1" applyFill="1" applyBorder="1"/>
    <xf numFmtId="4" fontId="2" fillId="2" borderId="0" xfId="0" applyNumberFormat="1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3" fontId="2" fillId="2" borderId="0" xfId="0" quotePrefix="1" applyNumberFormat="1" applyFont="1" applyFill="1" applyAlignment="1">
      <alignment horizontal="center"/>
    </xf>
    <xf numFmtId="3" fontId="4" fillId="2" borderId="0" xfId="0" applyNumberFormat="1" applyFont="1" applyFill="1"/>
    <xf numFmtId="3" fontId="2" fillId="8" borderId="0" xfId="0" applyNumberFormat="1" applyFont="1" applyFill="1"/>
    <xf numFmtId="3" fontId="4" fillId="8" borderId="0" xfId="0" applyNumberFormat="1" applyFont="1" applyFill="1"/>
    <xf numFmtId="3" fontId="2" fillId="9" borderId="0" xfId="0" applyNumberFormat="1" applyFont="1" applyFill="1"/>
    <xf numFmtId="0" fontId="2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maniego\Downloads\2022%20Q4%20-%20corrected.xlsx" TargetMode="External"/><Relationship Id="rId1" Type="http://schemas.openxmlformats.org/officeDocument/2006/relationships/externalLinkPath" Target="/Users/jpmaniego/Downloads/2022%20Q4%20-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pass"/>
      <sheetName val="sum-cargo"/>
      <sheetName val="sum-teu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/>
      <sheetData sheetId="1">
        <row r="10">
          <cell r="E10">
            <v>3715</v>
          </cell>
          <cell r="F10">
            <v>1174</v>
          </cell>
          <cell r="H10">
            <v>3612</v>
          </cell>
          <cell r="I10">
            <v>1288</v>
          </cell>
          <cell r="K10">
            <v>3663</v>
          </cell>
          <cell r="L10">
            <v>1235</v>
          </cell>
          <cell r="N10">
            <v>3830</v>
          </cell>
          <cell r="O10">
            <v>1178</v>
          </cell>
        </row>
        <row r="85">
          <cell r="E85">
            <v>25304</v>
          </cell>
          <cell r="F85">
            <v>570</v>
          </cell>
          <cell r="H85">
            <v>30353</v>
          </cell>
          <cell r="I85">
            <v>624</v>
          </cell>
          <cell r="K85">
            <v>27748</v>
          </cell>
          <cell r="L85">
            <v>576</v>
          </cell>
          <cell r="N85">
            <v>27309</v>
          </cell>
          <cell r="O85">
            <v>575</v>
          </cell>
        </row>
        <row r="209">
          <cell r="E209">
            <v>50775</v>
          </cell>
          <cell r="F209">
            <v>235</v>
          </cell>
          <cell r="H209">
            <v>53221</v>
          </cell>
          <cell r="I209">
            <v>245</v>
          </cell>
          <cell r="K209">
            <v>57193</v>
          </cell>
          <cell r="L209">
            <v>254</v>
          </cell>
          <cell r="N209">
            <v>59748</v>
          </cell>
          <cell r="O209">
            <v>227</v>
          </cell>
        </row>
        <row r="362">
          <cell r="E362">
            <v>14407</v>
          </cell>
          <cell r="F362">
            <v>182</v>
          </cell>
          <cell r="H362">
            <v>16061</v>
          </cell>
          <cell r="I362">
            <v>325</v>
          </cell>
          <cell r="K362">
            <v>14714</v>
          </cell>
          <cell r="L362">
            <v>426</v>
          </cell>
          <cell r="N362">
            <v>13937</v>
          </cell>
          <cell r="O362">
            <v>280</v>
          </cell>
        </row>
        <row r="435">
          <cell r="E435">
            <v>13984</v>
          </cell>
          <cell r="F435">
            <v>506</v>
          </cell>
          <cell r="H435">
            <v>14199</v>
          </cell>
          <cell r="I435">
            <v>497</v>
          </cell>
          <cell r="K435">
            <v>15295</v>
          </cell>
          <cell r="L435">
            <v>548</v>
          </cell>
          <cell r="N435">
            <v>15661</v>
          </cell>
          <cell r="O435">
            <v>482</v>
          </cell>
        </row>
      </sheetData>
      <sheetData sheetId="2"/>
      <sheetData sheetId="3">
        <row r="10">
          <cell r="E10">
            <v>30060</v>
          </cell>
          <cell r="F10">
            <v>36551</v>
          </cell>
          <cell r="G10">
            <v>0</v>
          </cell>
          <cell r="I10">
            <v>59440</v>
          </cell>
          <cell r="J10">
            <v>62260</v>
          </cell>
          <cell r="K10">
            <v>0</v>
          </cell>
          <cell r="M10">
            <v>79175</v>
          </cell>
          <cell r="N10">
            <v>74460</v>
          </cell>
          <cell r="O10">
            <v>0</v>
          </cell>
          <cell r="Q10">
            <v>67816</v>
          </cell>
          <cell r="R10">
            <v>79824</v>
          </cell>
          <cell r="S10">
            <v>0</v>
          </cell>
        </row>
        <row r="85">
          <cell r="E85">
            <v>1404617</v>
          </cell>
          <cell r="F85">
            <v>1369520</v>
          </cell>
          <cell r="G85">
            <v>0</v>
          </cell>
          <cell r="I85">
            <v>2595951</v>
          </cell>
          <cell r="J85">
            <v>2557097</v>
          </cell>
          <cell r="K85">
            <v>0</v>
          </cell>
          <cell r="M85">
            <v>2065339</v>
          </cell>
          <cell r="N85">
            <v>1984834</v>
          </cell>
          <cell r="O85">
            <v>0</v>
          </cell>
          <cell r="Q85">
            <v>1944104</v>
          </cell>
          <cell r="R85">
            <v>1891655</v>
          </cell>
          <cell r="S85">
            <v>0</v>
          </cell>
        </row>
        <row r="209">
          <cell r="E209">
            <v>2339405</v>
          </cell>
          <cell r="F209">
            <v>2307440</v>
          </cell>
          <cell r="G209">
            <v>0</v>
          </cell>
          <cell r="I209">
            <v>3937471</v>
          </cell>
          <cell r="J209">
            <v>3854931</v>
          </cell>
          <cell r="K209">
            <v>0</v>
          </cell>
          <cell r="M209">
            <v>3630262</v>
          </cell>
          <cell r="N209">
            <v>3667117</v>
          </cell>
          <cell r="O209">
            <v>0</v>
          </cell>
          <cell r="Q209">
            <v>3713099</v>
          </cell>
          <cell r="R209">
            <v>3603555</v>
          </cell>
          <cell r="S209">
            <v>0</v>
          </cell>
        </row>
        <row r="362">
          <cell r="E362">
            <v>825524</v>
          </cell>
          <cell r="F362">
            <v>806500</v>
          </cell>
          <cell r="G362">
            <v>0</v>
          </cell>
          <cell r="I362">
            <v>1349606</v>
          </cell>
          <cell r="J362">
            <v>1315252</v>
          </cell>
          <cell r="K362">
            <v>0</v>
          </cell>
          <cell r="M362">
            <v>1203760</v>
          </cell>
          <cell r="N362">
            <v>1170571</v>
          </cell>
          <cell r="O362">
            <v>0</v>
          </cell>
          <cell r="Q362">
            <v>1017260</v>
          </cell>
          <cell r="R362">
            <v>973846</v>
          </cell>
          <cell r="S362">
            <v>0</v>
          </cell>
        </row>
        <row r="435">
          <cell r="E435">
            <v>633398</v>
          </cell>
          <cell r="F435">
            <v>614880</v>
          </cell>
          <cell r="G435">
            <v>0</v>
          </cell>
          <cell r="I435">
            <v>1003654</v>
          </cell>
          <cell r="J435">
            <v>946728</v>
          </cell>
          <cell r="K435">
            <v>0</v>
          </cell>
          <cell r="M435">
            <v>1015357</v>
          </cell>
          <cell r="N435">
            <v>977232</v>
          </cell>
          <cell r="O435">
            <v>0</v>
          </cell>
          <cell r="Q435">
            <v>1018383</v>
          </cell>
          <cell r="R435">
            <v>965042</v>
          </cell>
          <cell r="S435">
            <v>0</v>
          </cell>
        </row>
      </sheetData>
      <sheetData sheetId="4">
        <row r="10">
          <cell r="F10">
            <v>3125216.631794014</v>
          </cell>
          <cell r="G10">
            <v>4880626.1602551658</v>
          </cell>
          <cell r="I10">
            <v>12375060.804499999</v>
          </cell>
          <cell r="J10">
            <v>3542542.1350000002</v>
          </cell>
          <cell r="M10">
            <v>2949434.0462806113</v>
          </cell>
          <cell r="N10">
            <v>4937426.5015344229</v>
          </cell>
          <cell r="P10">
            <v>13696625.58412</v>
          </cell>
          <cell r="Q10">
            <v>3634007.1519999998</v>
          </cell>
          <cell r="T10">
            <v>2746313.7933170148</v>
          </cell>
          <cell r="U10">
            <v>5346428.4189477749</v>
          </cell>
          <cell r="W10">
            <v>14412026.525359999</v>
          </cell>
          <cell r="X10">
            <v>2245176.7420000001</v>
          </cell>
          <cell r="AA10">
            <v>2897829.5172000001</v>
          </cell>
          <cell r="AB10">
            <v>5466165.3839999996</v>
          </cell>
          <cell r="AD10">
            <v>13829334.852559999</v>
          </cell>
          <cell r="AE10">
            <v>3345371.2039999999</v>
          </cell>
        </row>
        <row r="85">
          <cell r="F85">
            <v>2573101.5141000003</v>
          </cell>
          <cell r="G85">
            <v>1309015.2585</v>
          </cell>
          <cell r="I85">
            <v>3924865.73422</v>
          </cell>
          <cell r="J85">
            <v>1124625.2197</v>
          </cell>
          <cell r="M85">
            <v>3023315.3531900002</v>
          </cell>
          <cell r="N85">
            <v>1622456.0946599999</v>
          </cell>
          <cell r="P85">
            <v>5186175.2829999998</v>
          </cell>
          <cell r="Q85">
            <v>1008673.297533654</v>
          </cell>
          <cell r="T85">
            <v>3060595.2363800001</v>
          </cell>
          <cell r="U85">
            <v>1275120.8903000001</v>
          </cell>
          <cell r="W85">
            <v>4834766.5269999998</v>
          </cell>
          <cell r="X85">
            <v>326229.23966600001</v>
          </cell>
          <cell r="AA85">
            <v>3070749.6566617996</v>
          </cell>
          <cell r="AB85">
            <v>1280864.2012</v>
          </cell>
          <cell r="AD85">
            <v>4678110.8635999989</v>
          </cell>
          <cell r="AE85">
            <v>1294520.3659999999</v>
          </cell>
        </row>
        <row r="209">
          <cell r="F209">
            <v>3391531.7229110003</v>
          </cell>
          <cell r="G209">
            <v>2722924.3599800002</v>
          </cell>
          <cell r="I209">
            <v>1751301.3740000001</v>
          </cell>
          <cell r="J209">
            <v>3586927.0989999999</v>
          </cell>
          <cell r="M209">
            <v>3226925.8150500003</v>
          </cell>
          <cell r="N209">
            <v>2539488.7922500004</v>
          </cell>
          <cell r="P209">
            <v>1932402.4074099998</v>
          </cell>
          <cell r="Q209">
            <v>2966922.7770000002</v>
          </cell>
          <cell r="T209">
            <v>3491498.3626669995</v>
          </cell>
          <cell r="U209">
            <v>3111542.8661099998</v>
          </cell>
          <cell r="W209">
            <v>1856550.3770000001</v>
          </cell>
          <cell r="X209">
            <v>3249684.6909999996</v>
          </cell>
          <cell r="AA209">
            <v>3416743.6951200003</v>
          </cell>
          <cell r="AB209">
            <v>3517771.6822999995</v>
          </cell>
          <cell r="AD209">
            <v>1603135.2050000001</v>
          </cell>
          <cell r="AE209">
            <v>2557580.304</v>
          </cell>
        </row>
        <row r="362">
          <cell r="F362">
            <v>1643424.4635676765</v>
          </cell>
          <cell r="G362">
            <v>1277615.4829329364</v>
          </cell>
          <cell r="I362">
            <v>1374397.9879999999</v>
          </cell>
          <cell r="J362">
            <v>1262624.1399999999</v>
          </cell>
          <cell r="M362">
            <v>1802936.0639904879</v>
          </cell>
          <cell r="N362">
            <v>1260088.2644536772</v>
          </cell>
          <cell r="P362">
            <v>1481558.155</v>
          </cell>
          <cell r="Q362">
            <v>8158331.7800000003</v>
          </cell>
          <cell r="T362">
            <v>1794327.5232352589</v>
          </cell>
          <cell r="U362">
            <v>1427685.6384623602</v>
          </cell>
          <cell r="W362">
            <v>1683669.4709999999</v>
          </cell>
          <cell r="X362">
            <v>12907587.597000001</v>
          </cell>
          <cell r="AA362">
            <v>1708405.1241089876</v>
          </cell>
          <cell r="AB362">
            <v>1346971.5659090944</v>
          </cell>
          <cell r="AD362">
            <v>1743131.24</v>
          </cell>
          <cell r="AE362">
            <v>6001688.1200000001</v>
          </cell>
        </row>
        <row r="435">
          <cell r="F435">
            <v>1846197.9542999999</v>
          </cell>
          <cell r="G435">
            <v>886654.41379999998</v>
          </cell>
          <cell r="I435">
            <v>2708675.605</v>
          </cell>
          <cell r="J435">
            <v>1415112.111</v>
          </cell>
          <cell r="M435">
            <v>1817018.2165999999</v>
          </cell>
          <cell r="N435">
            <v>899653.75249999994</v>
          </cell>
          <cell r="P435">
            <v>2879190.1979999999</v>
          </cell>
          <cell r="Q435">
            <v>1478418.2689999999</v>
          </cell>
          <cell r="T435">
            <v>1822458.7813000001</v>
          </cell>
          <cell r="U435">
            <v>992996.23139999993</v>
          </cell>
          <cell r="W435">
            <v>3140573.4580000001</v>
          </cell>
          <cell r="X435">
            <v>1452863.1979999999</v>
          </cell>
          <cell r="AA435">
            <v>1917825.6315000001</v>
          </cell>
          <cell r="AB435">
            <v>895140.57620000001</v>
          </cell>
          <cell r="AD435">
            <v>2725387.41</v>
          </cell>
          <cell r="AE435">
            <v>1437181.0190000001</v>
          </cell>
        </row>
      </sheetData>
      <sheetData sheetId="5">
        <row r="10">
          <cell r="F10">
            <v>182258.5</v>
          </cell>
          <cell r="G10">
            <v>194387.75</v>
          </cell>
          <cell r="I10">
            <v>463839</v>
          </cell>
          <cell r="J10">
            <v>461252.75</v>
          </cell>
          <cell r="M10">
            <v>184694</v>
          </cell>
          <cell r="N10">
            <v>192488.5</v>
          </cell>
          <cell r="P10">
            <v>499015.75</v>
          </cell>
          <cell r="Q10">
            <v>461023.5</v>
          </cell>
          <cell r="T10">
            <v>187942.25</v>
          </cell>
          <cell r="U10">
            <v>198680.5</v>
          </cell>
          <cell r="W10">
            <v>531529</v>
          </cell>
          <cell r="X10">
            <v>489666.5</v>
          </cell>
          <cell r="AA10">
            <v>176609</v>
          </cell>
          <cell r="AB10">
            <v>187808.75</v>
          </cell>
          <cell r="AD10">
            <v>549235.25</v>
          </cell>
          <cell r="AE10">
            <v>506547.75</v>
          </cell>
        </row>
        <row r="85">
          <cell r="F85">
            <v>21131.75</v>
          </cell>
          <cell r="G85">
            <v>16065.25</v>
          </cell>
          <cell r="I85">
            <v>27651</v>
          </cell>
          <cell r="J85">
            <v>31652.5</v>
          </cell>
          <cell r="M85">
            <v>21355</v>
          </cell>
          <cell r="N85">
            <v>18859</v>
          </cell>
          <cell r="P85">
            <v>30001.25</v>
          </cell>
          <cell r="Q85">
            <v>29669.25</v>
          </cell>
          <cell r="T85">
            <v>21543.5</v>
          </cell>
          <cell r="U85">
            <v>17306.5</v>
          </cell>
          <cell r="W85">
            <v>34633.5</v>
          </cell>
          <cell r="X85">
            <v>42589.25</v>
          </cell>
          <cell r="AA85">
            <v>20514.5</v>
          </cell>
          <cell r="AB85">
            <v>19325.5</v>
          </cell>
          <cell r="AD85">
            <v>33643.5</v>
          </cell>
          <cell r="AE85">
            <v>43670</v>
          </cell>
        </row>
        <row r="209">
          <cell r="F209">
            <v>63714</v>
          </cell>
          <cell r="G209">
            <v>64815</v>
          </cell>
          <cell r="I209">
            <v>0</v>
          </cell>
          <cell r="J209">
            <v>0</v>
          </cell>
          <cell r="M209">
            <v>62668</v>
          </cell>
          <cell r="N209">
            <v>59219.5</v>
          </cell>
          <cell r="P209">
            <v>0</v>
          </cell>
          <cell r="Q209">
            <v>0</v>
          </cell>
          <cell r="T209">
            <v>61014.5</v>
          </cell>
          <cell r="U209">
            <v>56346</v>
          </cell>
          <cell r="W209">
            <v>0</v>
          </cell>
          <cell r="X209">
            <v>0</v>
          </cell>
          <cell r="AA209">
            <v>62507.5</v>
          </cell>
          <cell r="AB209">
            <v>60640.5</v>
          </cell>
          <cell r="AD209">
            <v>0</v>
          </cell>
          <cell r="AE209">
            <v>0</v>
          </cell>
        </row>
        <row r="362">
          <cell r="F362">
            <v>48195</v>
          </cell>
          <cell r="G362">
            <v>49466.5</v>
          </cell>
          <cell r="I362">
            <v>187</v>
          </cell>
          <cell r="J362">
            <v>405</v>
          </cell>
          <cell r="M362">
            <v>51279.5</v>
          </cell>
          <cell r="N362">
            <v>50499</v>
          </cell>
          <cell r="P362">
            <v>72</v>
          </cell>
          <cell r="Q362">
            <v>146</v>
          </cell>
          <cell r="T362">
            <v>51087.5</v>
          </cell>
          <cell r="U362">
            <v>49892.5</v>
          </cell>
          <cell r="W362">
            <v>0</v>
          </cell>
          <cell r="X362">
            <v>57</v>
          </cell>
          <cell r="AA362">
            <v>49668</v>
          </cell>
          <cell r="AB362">
            <v>48732.5</v>
          </cell>
          <cell r="AD362">
            <v>0</v>
          </cell>
          <cell r="AE362">
            <v>0</v>
          </cell>
        </row>
        <row r="435">
          <cell r="F435">
            <v>64121</v>
          </cell>
          <cell r="G435">
            <v>50671</v>
          </cell>
          <cell r="I435">
            <v>64893.75</v>
          </cell>
          <cell r="J435">
            <v>84630.75</v>
          </cell>
          <cell r="M435">
            <v>66602.5</v>
          </cell>
          <cell r="N435">
            <v>50200.75</v>
          </cell>
          <cell r="P435">
            <v>78759</v>
          </cell>
          <cell r="Q435">
            <v>87225.75</v>
          </cell>
          <cell r="T435">
            <v>69291.5</v>
          </cell>
          <cell r="U435">
            <v>49659</v>
          </cell>
          <cell r="W435">
            <v>83893.25</v>
          </cell>
          <cell r="X435">
            <v>97027.75</v>
          </cell>
          <cell r="AA435">
            <v>66005.25</v>
          </cell>
          <cell r="AB435">
            <v>49516.75</v>
          </cell>
          <cell r="AD435">
            <v>71420</v>
          </cell>
          <cell r="AE435">
            <v>83301.25</v>
          </cell>
        </row>
      </sheetData>
      <sheetData sheetId="6">
        <row r="10">
          <cell r="F10">
            <v>0</v>
          </cell>
          <cell r="G10">
            <v>0</v>
          </cell>
          <cell r="H10">
            <v>0</v>
          </cell>
          <cell r="I10">
            <v>77</v>
          </cell>
          <cell r="K10">
            <v>0</v>
          </cell>
          <cell r="L10">
            <v>0</v>
          </cell>
          <cell r="M10">
            <v>0</v>
          </cell>
          <cell r="N10">
            <v>82</v>
          </cell>
          <cell r="Q10">
            <v>0</v>
          </cell>
          <cell r="R10">
            <v>0</v>
          </cell>
          <cell r="S10">
            <v>0</v>
          </cell>
          <cell r="T10">
            <v>298</v>
          </cell>
          <cell r="V10">
            <v>0</v>
          </cell>
          <cell r="W10">
            <v>0</v>
          </cell>
          <cell r="X10">
            <v>0</v>
          </cell>
          <cell r="Y10">
            <v>296</v>
          </cell>
          <cell r="AB10">
            <v>0</v>
          </cell>
          <cell r="AC10">
            <v>0</v>
          </cell>
          <cell r="AD10">
            <v>0</v>
          </cell>
          <cell r="AE10">
            <v>254</v>
          </cell>
          <cell r="AG10">
            <v>0</v>
          </cell>
          <cell r="AH10">
            <v>0</v>
          </cell>
          <cell r="AI10">
            <v>0</v>
          </cell>
          <cell r="AJ10">
            <v>245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85">
          <cell r="F85">
            <v>50704</v>
          </cell>
          <cell r="G85">
            <v>120875</v>
          </cell>
          <cell r="H85">
            <v>57667</v>
          </cell>
          <cell r="I85">
            <v>128482</v>
          </cell>
          <cell r="K85">
            <v>54751</v>
          </cell>
          <cell r="L85">
            <v>139456</v>
          </cell>
          <cell r="M85">
            <v>43789</v>
          </cell>
          <cell r="N85">
            <v>134717</v>
          </cell>
          <cell r="Q85">
            <v>72605</v>
          </cell>
          <cell r="R85">
            <v>171073</v>
          </cell>
          <cell r="S85">
            <v>65278</v>
          </cell>
          <cell r="T85">
            <v>141492</v>
          </cell>
          <cell r="V85">
            <v>79319</v>
          </cell>
          <cell r="W85">
            <v>193939</v>
          </cell>
          <cell r="X85">
            <v>54335</v>
          </cell>
          <cell r="Y85">
            <v>142575</v>
          </cell>
          <cell r="AB85">
            <v>46033</v>
          </cell>
          <cell r="AC85">
            <v>124413</v>
          </cell>
          <cell r="AD85">
            <v>57308</v>
          </cell>
          <cell r="AE85">
            <v>131702</v>
          </cell>
          <cell r="AG85">
            <v>46171</v>
          </cell>
          <cell r="AH85">
            <v>138132</v>
          </cell>
          <cell r="AI85">
            <v>49961</v>
          </cell>
          <cell r="AJ85">
            <v>137175</v>
          </cell>
          <cell r="AM85">
            <v>53625</v>
          </cell>
          <cell r="AN85">
            <v>124931</v>
          </cell>
          <cell r="AO85">
            <v>56648</v>
          </cell>
          <cell r="AP85">
            <v>134026</v>
          </cell>
          <cell r="AR85">
            <v>54789</v>
          </cell>
          <cell r="AS85">
            <v>138806</v>
          </cell>
          <cell r="AT85">
            <v>49167</v>
          </cell>
          <cell r="AU85">
            <v>139800</v>
          </cell>
        </row>
        <row r="209">
          <cell r="F209">
            <v>113483</v>
          </cell>
          <cell r="G209">
            <v>161344</v>
          </cell>
          <cell r="H209">
            <v>49472</v>
          </cell>
          <cell r="I209">
            <v>148015</v>
          </cell>
          <cell r="K209">
            <v>118053</v>
          </cell>
          <cell r="L209">
            <v>156382</v>
          </cell>
          <cell r="M209">
            <v>52612</v>
          </cell>
          <cell r="N209">
            <v>146675</v>
          </cell>
          <cell r="Q209">
            <v>144523</v>
          </cell>
          <cell r="R209">
            <v>217528</v>
          </cell>
          <cell r="S209">
            <v>65174</v>
          </cell>
          <cell r="T209">
            <v>136131</v>
          </cell>
          <cell r="V209">
            <v>141982</v>
          </cell>
          <cell r="W209">
            <v>207279</v>
          </cell>
          <cell r="X209">
            <v>63225</v>
          </cell>
          <cell r="Y209">
            <v>136130</v>
          </cell>
          <cell r="AB209">
            <v>122685</v>
          </cell>
          <cell r="AC209">
            <v>196475</v>
          </cell>
          <cell r="AD209">
            <v>68608</v>
          </cell>
          <cell r="AE209">
            <v>132942</v>
          </cell>
          <cell r="AG209">
            <v>122826</v>
          </cell>
          <cell r="AH209">
            <v>184998</v>
          </cell>
          <cell r="AI209">
            <v>69006</v>
          </cell>
          <cell r="AJ209">
            <v>131852</v>
          </cell>
          <cell r="AM209">
            <v>133991</v>
          </cell>
          <cell r="AN209">
            <v>196738</v>
          </cell>
          <cell r="AO209">
            <v>67228</v>
          </cell>
          <cell r="AP209">
            <v>133647</v>
          </cell>
          <cell r="AR209">
            <v>130530</v>
          </cell>
          <cell r="AS209">
            <v>182590</v>
          </cell>
          <cell r="AT209">
            <v>67403</v>
          </cell>
          <cell r="AU209">
            <v>132955</v>
          </cell>
        </row>
        <row r="362">
          <cell r="F362">
            <v>69214</v>
          </cell>
          <cell r="G362">
            <v>75363</v>
          </cell>
          <cell r="H362">
            <v>24003</v>
          </cell>
          <cell r="I362">
            <v>29666</v>
          </cell>
          <cell r="K362">
            <v>69539</v>
          </cell>
          <cell r="L362">
            <v>72386</v>
          </cell>
          <cell r="M362">
            <v>22724</v>
          </cell>
          <cell r="N362">
            <v>29018</v>
          </cell>
          <cell r="Q362">
            <v>81180</v>
          </cell>
          <cell r="R362">
            <v>81687</v>
          </cell>
          <cell r="S362">
            <v>23415</v>
          </cell>
          <cell r="T362">
            <v>27817</v>
          </cell>
          <cell r="V362">
            <v>81928</v>
          </cell>
          <cell r="W362">
            <v>79558</v>
          </cell>
          <cell r="X362">
            <v>22593</v>
          </cell>
          <cell r="Y362">
            <v>26515</v>
          </cell>
          <cell r="AB362">
            <v>69332</v>
          </cell>
          <cell r="AC362">
            <v>75058</v>
          </cell>
          <cell r="AD362">
            <v>23974</v>
          </cell>
          <cell r="AE362">
            <v>29042</v>
          </cell>
          <cell r="AG362">
            <v>69530</v>
          </cell>
          <cell r="AH362">
            <v>72730</v>
          </cell>
          <cell r="AI362">
            <v>23269</v>
          </cell>
          <cell r="AJ362">
            <v>27899</v>
          </cell>
          <cell r="AM362">
            <v>70178</v>
          </cell>
          <cell r="AN362">
            <v>71529</v>
          </cell>
          <cell r="AO362">
            <v>22834</v>
          </cell>
          <cell r="AP362">
            <v>27449</v>
          </cell>
          <cell r="AR362">
            <v>69529</v>
          </cell>
          <cell r="AS362">
            <v>68252</v>
          </cell>
          <cell r="AT362">
            <v>22339</v>
          </cell>
          <cell r="AU362">
            <v>26998</v>
          </cell>
        </row>
        <row r="435">
          <cell r="F435">
            <v>55937</v>
          </cell>
          <cell r="G435">
            <v>37679</v>
          </cell>
          <cell r="H435">
            <v>6587</v>
          </cell>
          <cell r="I435">
            <v>15878</v>
          </cell>
          <cell r="K435">
            <v>54386</v>
          </cell>
          <cell r="L435">
            <v>33172</v>
          </cell>
          <cell r="M435">
            <v>5512</v>
          </cell>
          <cell r="N435">
            <v>15116</v>
          </cell>
          <cell r="Q435">
            <v>82198</v>
          </cell>
          <cell r="R435">
            <v>44394</v>
          </cell>
          <cell r="S435">
            <v>6382</v>
          </cell>
          <cell r="T435">
            <v>14173</v>
          </cell>
          <cell r="V435">
            <v>77812</v>
          </cell>
          <cell r="W435">
            <v>41683</v>
          </cell>
          <cell r="X435">
            <v>5797</v>
          </cell>
          <cell r="Y435">
            <v>14670</v>
          </cell>
          <cell r="AB435">
            <v>95763</v>
          </cell>
          <cell r="AC435">
            <v>47717</v>
          </cell>
          <cell r="AD435">
            <v>6403</v>
          </cell>
          <cell r="AE435">
            <v>16550</v>
          </cell>
          <cell r="AG435">
            <v>93115</v>
          </cell>
          <cell r="AH435">
            <v>50005</v>
          </cell>
          <cell r="AI435">
            <v>7019</v>
          </cell>
          <cell r="AJ435">
            <v>17095</v>
          </cell>
          <cell r="AM435">
            <v>102891</v>
          </cell>
          <cell r="AN435">
            <v>45806</v>
          </cell>
          <cell r="AO435">
            <v>12531</v>
          </cell>
          <cell r="AP435">
            <v>16747</v>
          </cell>
          <cell r="AR435">
            <v>101799</v>
          </cell>
          <cell r="AS435">
            <v>47167</v>
          </cell>
          <cell r="AT435">
            <v>10572</v>
          </cell>
          <cell r="AU435">
            <v>15343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4D55-48DF-4480-80CC-D3641F7FFEE7}">
  <sheetPr>
    <tabColor rgb="FF7030A0"/>
  </sheetPr>
  <dimension ref="A1:BB424"/>
  <sheetViews>
    <sheetView tabSelected="1" view="pageBreakPreview" zoomScale="70" zoomScaleNormal="70" zoomScaleSheetLayoutView="70" workbookViewId="0">
      <pane xSplit="4" ySplit="7" topLeftCell="E8" activePane="bottomRight" state="frozen"/>
      <selection activeCell="AZ269" sqref="AZ269"/>
      <selection pane="topRight" activeCell="AZ269" sqref="AZ269"/>
      <selection pane="bottomLeft" activeCell="AZ269" sqref="AZ269"/>
      <selection pane="bottomRight" activeCell="E16" sqref="E16"/>
    </sheetView>
  </sheetViews>
  <sheetFormatPr defaultColWidth="10" defaultRowHeight="15" customHeight="1" x14ac:dyDescent="0.25"/>
  <cols>
    <col min="1" max="1" width="4" style="2" customWidth="1"/>
    <col min="2" max="3" width="2.6640625" style="2" customWidth="1"/>
    <col min="4" max="4" width="25.6640625" style="3" customWidth="1"/>
    <col min="5" max="34" width="16.88671875" style="3" customWidth="1"/>
    <col min="35" max="35" width="10" style="3"/>
    <col min="36" max="36" width="14.33203125" style="3" bestFit="1" customWidth="1"/>
    <col min="37" max="54" width="10" style="3"/>
    <col min="55" max="16384" width="10" style="2"/>
  </cols>
  <sheetData>
    <row r="1" spans="1:34" ht="15" customHeight="1" x14ac:dyDescent="0.3">
      <c r="A1" s="1" t="s">
        <v>0</v>
      </c>
    </row>
    <row r="2" spans="1:34" ht="15" customHeight="1" x14ac:dyDescent="0.3">
      <c r="A2" s="1" t="s">
        <v>1</v>
      </c>
    </row>
    <row r="3" spans="1:34" ht="15" customHeight="1" x14ac:dyDescent="0.3">
      <c r="A3" s="4" t="s">
        <v>2</v>
      </c>
    </row>
    <row r="4" spans="1:34" ht="15" customHeight="1" x14ac:dyDescent="0.3">
      <c r="A4" s="4"/>
    </row>
    <row r="5" spans="1:34" ht="15" customHeight="1" x14ac:dyDescent="0.25">
      <c r="A5" s="5" t="s">
        <v>3</v>
      </c>
      <c r="B5" s="6"/>
      <c r="C5" s="6"/>
      <c r="D5" s="7"/>
      <c r="E5" s="8" t="s">
        <v>4</v>
      </c>
      <c r="F5" s="9" t="s">
        <v>5</v>
      </c>
      <c r="G5" s="9"/>
      <c r="H5" s="9"/>
      <c r="I5" s="9"/>
      <c r="J5" s="9"/>
      <c r="K5" s="10" t="s">
        <v>4</v>
      </c>
      <c r="L5" s="11" t="s">
        <v>6</v>
      </c>
      <c r="M5" s="11"/>
      <c r="N5" s="11"/>
      <c r="O5" s="11"/>
      <c r="P5" s="11"/>
      <c r="Q5" s="12" t="s">
        <v>4</v>
      </c>
      <c r="R5" s="12" t="s">
        <v>7</v>
      </c>
      <c r="S5" s="12"/>
      <c r="T5" s="12"/>
      <c r="U5" s="12"/>
      <c r="V5" s="12"/>
      <c r="W5" s="13" t="s">
        <v>4</v>
      </c>
      <c r="X5" s="13" t="s">
        <v>8</v>
      </c>
      <c r="Y5" s="13"/>
      <c r="Z5" s="13"/>
      <c r="AA5" s="13"/>
      <c r="AB5" s="13"/>
      <c r="AC5" s="14" t="s">
        <v>4</v>
      </c>
      <c r="AD5" s="14" t="s">
        <v>9</v>
      </c>
      <c r="AE5" s="14"/>
      <c r="AF5" s="14"/>
      <c r="AG5" s="14"/>
      <c r="AH5" s="14"/>
    </row>
    <row r="6" spans="1:34" ht="15" customHeight="1" x14ac:dyDescent="0.25">
      <c r="A6" s="15"/>
      <c r="B6" s="16"/>
      <c r="C6" s="16"/>
      <c r="D6" s="17"/>
      <c r="E6" s="8"/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10"/>
      <c r="L6" s="11" t="s">
        <v>10</v>
      </c>
      <c r="M6" s="11" t="s">
        <v>11</v>
      </c>
      <c r="N6" s="11" t="s">
        <v>12</v>
      </c>
      <c r="O6" s="11" t="s">
        <v>13</v>
      </c>
      <c r="P6" s="11" t="s">
        <v>14</v>
      </c>
      <c r="Q6" s="12"/>
      <c r="R6" s="12" t="s">
        <v>10</v>
      </c>
      <c r="S6" s="12" t="s">
        <v>11</v>
      </c>
      <c r="T6" s="12" t="s">
        <v>12</v>
      </c>
      <c r="U6" s="12" t="s">
        <v>13</v>
      </c>
      <c r="V6" s="12" t="s">
        <v>14</v>
      </c>
      <c r="W6" s="13"/>
      <c r="X6" s="13" t="s">
        <v>10</v>
      </c>
      <c r="Y6" s="13" t="s">
        <v>11</v>
      </c>
      <c r="Z6" s="13" t="s">
        <v>12</v>
      </c>
      <c r="AA6" s="13" t="s">
        <v>13</v>
      </c>
      <c r="AB6" s="13" t="s">
        <v>14</v>
      </c>
      <c r="AC6" s="14"/>
      <c r="AD6" s="14" t="s">
        <v>10</v>
      </c>
      <c r="AE6" s="14" t="s">
        <v>11</v>
      </c>
      <c r="AF6" s="14" t="s">
        <v>12</v>
      </c>
      <c r="AG6" s="14" t="s">
        <v>13</v>
      </c>
      <c r="AH6" s="14" t="s">
        <v>14</v>
      </c>
    </row>
    <row r="7" spans="1:34" ht="15" customHeight="1" x14ac:dyDescent="0.25">
      <c r="A7" s="18"/>
      <c r="B7" s="19"/>
      <c r="C7" s="19"/>
      <c r="D7" s="20"/>
      <c r="E7" s="8"/>
      <c r="F7" s="8"/>
      <c r="G7" s="8"/>
      <c r="H7" s="8"/>
      <c r="I7" s="8"/>
      <c r="J7" s="8"/>
      <c r="K7" s="10"/>
      <c r="L7" s="11"/>
      <c r="M7" s="11"/>
      <c r="N7" s="11"/>
      <c r="O7" s="11"/>
      <c r="P7" s="11"/>
      <c r="Q7" s="12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4"/>
      <c r="AD7" s="14"/>
      <c r="AE7" s="14"/>
      <c r="AF7" s="14"/>
      <c r="AG7" s="14"/>
      <c r="AH7" s="14"/>
    </row>
    <row r="8" spans="1:34" s="3" customFormat="1" ht="15" customHeight="1" x14ac:dyDescent="0.25">
      <c r="A8" s="21"/>
      <c r="B8" s="22"/>
      <c r="C8" s="22"/>
      <c r="D8" s="22"/>
      <c r="E8" s="23"/>
      <c r="F8" s="23"/>
      <c r="G8" s="23"/>
      <c r="H8" s="24"/>
      <c r="I8" s="23"/>
      <c r="J8" s="23"/>
      <c r="K8" s="23"/>
      <c r="L8" s="23"/>
      <c r="M8" s="23"/>
      <c r="N8" s="24"/>
      <c r="O8" s="23"/>
      <c r="P8" s="23"/>
      <c r="Q8" s="23"/>
      <c r="R8" s="23"/>
      <c r="S8" s="23"/>
      <c r="T8" s="24"/>
      <c r="U8" s="23"/>
      <c r="V8" s="23"/>
      <c r="W8" s="23"/>
      <c r="X8" s="23"/>
      <c r="Y8" s="23"/>
      <c r="Z8" s="24"/>
      <c r="AA8" s="23"/>
      <c r="AB8" s="23"/>
      <c r="AC8" s="23"/>
      <c r="AD8" s="23"/>
      <c r="AE8" s="23"/>
      <c r="AF8" s="24"/>
      <c r="AG8" s="23"/>
      <c r="AH8" s="23"/>
    </row>
    <row r="9" spans="1:34" s="3" customFormat="1" ht="15" customHeight="1" x14ac:dyDescent="0.3">
      <c r="A9" s="25" t="s">
        <v>15</v>
      </c>
      <c r="E9" s="26">
        <f t="shared" ref="E9:AH9" si="0">+E10+E11</f>
        <v>110852</v>
      </c>
      <c r="F9" s="26">
        <f t="shared" si="0"/>
        <v>4889</v>
      </c>
      <c r="G9" s="26">
        <f t="shared" si="0"/>
        <v>25874</v>
      </c>
      <c r="H9" s="26">
        <f t="shared" si="0"/>
        <v>51010</v>
      </c>
      <c r="I9" s="26">
        <f t="shared" si="0"/>
        <v>14589</v>
      </c>
      <c r="J9" s="26">
        <f t="shared" si="0"/>
        <v>14490</v>
      </c>
      <c r="K9" s="26">
        <f t="shared" si="0"/>
        <v>120425</v>
      </c>
      <c r="L9" s="26">
        <f t="shared" si="0"/>
        <v>4900</v>
      </c>
      <c r="M9" s="26">
        <f t="shared" si="0"/>
        <v>30977</v>
      </c>
      <c r="N9" s="26">
        <f t="shared" si="0"/>
        <v>53466</v>
      </c>
      <c r="O9" s="26">
        <f t="shared" si="0"/>
        <v>16386</v>
      </c>
      <c r="P9" s="26">
        <f t="shared" si="0"/>
        <v>14696</v>
      </c>
      <c r="Q9" s="26">
        <f t="shared" si="0"/>
        <v>121652</v>
      </c>
      <c r="R9" s="26">
        <f t="shared" si="0"/>
        <v>4898</v>
      </c>
      <c r="S9" s="26">
        <f t="shared" si="0"/>
        <v>28324</v>
      </c>
      <c r="T9" s="26">
        <f t="shared" si="0"/>
        <v>57447</v>
      </c>
      <c r="U9" s="26">
        <f t="shared" si="0"/>
        <v>15140</v>
      </c>
      <c r="V9" s="26">
        <f t="shared" si="0"/>
        <v>15843</v>
      </c>
      <c r="W9" s="26">
        <f t="shared" si="0"/>
        <v>123227</v>
      </c>
      <c r="X9" s="26">
        <f t="shared" si="0"/>
        <v>5008</v>
      </c>
      <c r="Y9" s="26">
        <f t="shared" si="0"/>
        <v>27884</v>
      </c>
      <c r="Z9" s="26">
        <f t="shared" si="0"/>
        <v>59975</v>
      </c>
      <c r="AA9" s="26">
        <f t="shared" si="0"/>
        <v>14217</v>
      </c>
      <c r="AB9" s="26">
        <f t="shared" si="0"/>
        <v>16143</v>
      </c>
      <c r="AC9" s="26">
        <f t="shared" si="0"/>
        <v>476156</v>
      </c>
      <c r="AD9" s="26">
        <f t="shared" si="0"/>
        <v>19695</v>
      </c>
      <c r="AE9" s="26">
        <f t="shared" si="0"/>
        <v>113059</v>
      </c>
      <c r="AF9" s="26">
        <f t="shared" si="0"/>
        <v>221898</v>
      </c>
      <c r="AG9" s="26">
        <f t="shared" si="0"/>
        <v>60332</v>
      </c>
      <c r="AH9" s="26">
        <f t="shared" si="0"/>
        <v>61172</v>
      </c>
    </row>
    <row r="10" spans="1:34" s="3" customFormat="1" ht="15" customHeight="1" x14ac:dyDescent="0.25">
      <c r="A10" s="27"/>
      <c r="B10" s="3" t="s">
        <v>16</v>
      </c>
      <c r="E10" s="28">
        <f>SUM(F10:J10)</f>
        <v>108185</v>
      </c>
      <c r="F10" s="28">
        <f>'[1]sum-ship'!E10</f>
        <v>3715</v>
      </c>
      <c r="G10" s="28">
        <f>'[1]sum-ship'!E85</f>
        <v>25304</v>
      </c>
      <c r="H10" s="28">
        <f>'[1]sum-ship'!E209</f>
        <v>50775</v>
      </c>
      <c r="I10" s="28">
        <f>'[1]sum-ship'!E362</f>
        <v>14407</v>
      </c>
      <c r="J10" s="28">
        <f>'[1]sum-ship'!E435</f>
        <v>13984</v>
      </c>
      <c r="K10" s="28">
        <f>SUM(L10:P10)</f>
        <v>117446</v>
      </c>
      <c r="L10" s="28">
        <f>'[1]sum-ship'!H10</f>
        <v>3612</v>
      </c>
      <c r="M10" s="28">
        <f>'[1]sum-ship'!H85</f>
        <v>30353</v>
      </c>
      <c r="N10" s="28">
        <f>'[1]sum-ship'!H209</f>
        <v>53221</v>
      </c>
      <c r="O10" s="28">
        <f>'[1]sum-ship'!H362</f>
        <v>16061</v>
      </c>
      <c r="P10" s="28">
        <f>'[1]sum-ship'!H435</f>
        <v>14199</v>
      </c>
      <c r="Q10" s="28">
        <f>SUM(R10:V10)</f>
        <v>118613</v>
      </c>
      <c r="R10" s="28">
        <f>'[1]sum-ship'!K10</f>
        <v>3663</v>
      </c>
      <c r="S10" s="28">
        <f>'[1]sum-ship'!K85</f>
        <v>27748</v>
      </c>
      <c r="T10" s="28">
        <f>'[1]sum-ship'!K209</f>
        <v>57193</v>
      </c>
      <c r="U10" s="28">
        <f>'[1]sum-ship'!K362</f>
        <v>14714</v>
      </c>
      <c r="V10" s="28">
        <f>'[1]sum-ship'!K435</f>
        <v>15295</v>
      </c>
      <c r="W10" s="28">
        <f>SUM(X10:AB10)</f>
        <v>120485</v>
      </c>
      <c r="X10" s="28">
        <f>'[1]sum-ship'!N10</f>
        <v>3830</v>
      </c>
      <c r="Y10" s="28">
        <f>'[1]sum-ship'!N85</f>
        <v>27309</v>
      </c>
      <c r="Z10" s="28">
        <f>'[1]sum-ship'!N209</f>
        <v>59748</v>
      </c>
      <c r="AA10" s="28">
        <f>'[1]sum-ship'!N362</f>
        <v>13937</v>
      </c>
      <c r="AB10" s="28">
        <f>'[1]sum-ship'!N435</f>
        <v>15661</v>
      </c>
      <c r="AC10" s="28">
        <f>SUM(AD10:AH10)</f>
        <v>464729</v>
      </c>
      <c r="AD10" s="28">
        <f t="shared" ref="AD10:AH11" si="1">F10+L10+R10+X10</f>
        <v>14820</v>
      </c>
      <c r="AE10" s="28">
        <f t="shared" si="1"/>
        <v>110714</v>
      </c>
      <c r="AF10" s="28">
        <f t="shared" si="1"/>
        <v>220937</v>
      </c>
      <c r="AG10" s="28">
        <f t="shared" si="1"/>
        <v>59119</v>
      </c>
      <c r="AH10" s="28">
        <f t="shared" si="1"/>
        <v>59139</v>
      </c>
    </row>
    <row r="11" spans="1:34" s="3" customFormat="1" ht="15" customHeight="1" x14ac:dyDescent="0.25">
      <c r="A11" s="27"/>
      <c r="B11" s="3" t="s">
        <v>17</v>
      </c>
      <c r="E11" s="28">
        <f>SUM(F11:J11)</f>
        <v>2667</v>
      </c>
      <c r="F11" s="28">
        <f>'[1]sum-ship'!F10</f>
        <v>1174</v>
      </c>
      <c r="G11" s="28">
        <f>'[1]sum-ship'!F85</f>
        <v>570</v>
      </c>
      <c r="H11" s="28">
        <f>'[1]sum-ship'!F209</f>
        <v>235</v>
      </c>
      <c r="I11" s="28">
        <f>'[1]sum-ship'!F362</f>
        <v>182</v>
      </c>
      <c r="J11" s="28">
        <f>'[1]sum-ship'!F435</f>
        <v>506</v>
      </c>
      <c r="K11" s="28">
        <f>SUM(L11:P11)</f>
        <v>2979</v>
      </c>
      <c r="L11" s="28">
        <f>'[1]sum-ship'!I10</f>
        <v>1288</v>
      </c>
      <c r="M11" s="28">
        <f>'[1]sum-ship'!I85</f>
        <v>624</v>
      </c>
      <c r="N11" s="28">
        <f>'[1]sum-ship'!I209</f>
        <v>245</v>
      </c>
      <c r="O11" s="28">
        <f>'[1]sum-ship'!I362</f>
        <v>325</v>
      </c>
      <c r="P11" s="28">
        <f>'[1]sum-ship'!I435</f>
        <v>497</v>
      </c>
      <c r="Q11" s="28">
        <f>SUM(R11:V11)</f>
        <v>3039</v>
      </c>
      <c r="R11" s="28">
        <f>'[1]sum-ship'!L10</f>
        <v>1235</v>
      </c>
      <c r="S11" s="28">
        <f>'[1]sum-ship'!L85</f>
        <v>576</v>
      </c>
      <c r="T11" s="28">
        <f>'[1]sum-ship'!L209</f>
        <v>254</v>
      </c>
      <c r="U11" s="28">
        <f>'[1]sum-ship'!L362</f>
        <v>426</v>
      </c>
      <c r="V11" s="28">
        <f>'[1]sum-ship'!L435</f>
        <v>548</v>
      </c>
      <c r="W11" s="28">
        <f>SUM(X11:AB11)</f>
        <v>2742</v>
      </c>
      <c r="X11" s="28">
        <f>'[1]sum-ship'!O10</f>
        <v>1178</v>
      </c>
      <c r="Y11" s="28">
        <f>'[1]sum-ship'!O85</f>
        <v>575</v>
      </c>
      <c r="Z11" s="28">
        <f>'[1]sum-ship'!O209</f>
        <v>227</v>
      </c>
      <c r="AA11" s="28">
        <f>'[1]sum-ship'!O362</f>
        <v>280</v>
      </c>
      <c r="AB11" s="28">
        <f>'[1]sum-ship'!O435</f>
        <v>482</v>
      </c>
      <c r="AC11" s="28">
        <f>SUM(AD11:AH11)</f>
        <v>11427</v>
      </c>
      <c r="AD11" s="28">
        <f t="shared" si="1"/>
        <v>4875</v>
      </c>
      <c r="AE11" s="28">
        <f t="shared" si="1"/>
        <v>2345</v>
      </c>
      <c r="AF11" s="28">
        <f t="shared" si="1"/>
        <v>961</v>
      </c>
      <c r="AG11" s="28">
        <f t="shared" si="1"/>
        <v>1213</v>
      </c>
      <c r="AH11" s="28">
        <f t="shared" si="1"/>
        <v>2033</v>
      </c>
    </row>
    <row r="12" spans="1:34" s="3" customFormat="1" ht="15" customHeight="1" x14ac:dyDescent="0.25">
      <c r="A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3" customFormat="1" ht="15" customHeight="1" x14ac:dyDescent="0.3">
      <c r="A13" s="25" t="s">
        <v>18</v>
      </c>
      <c r="E13" s="26">
        <f t="shared" ref="E13:AH13" si="2">+E15+E20</f>
        <v>56722440.172560796</v>
      </c>
      <c r="F13" s="26">
        <f t="shared" si="2"/>
        <v>23923445.731549177</v>
      </c>
      <c r="G13" s="26">
        <f t="shared" si="2"/>
        <v>8931607.72652</v>
      </c>
      <c r="H13" s="26">
        <f t="shared" si="2"/>
        <v>11452684.555891</v>
      </c>
      <c r="I13" s="26">
        <f t="shared" si="2"/>
        <v>5558062.0745006129</v>
      </c>
      <c r="J13" s="26">
        <f t="shared" si="2"/>
        <v>6856640.0840999996</v>
      </c>
      <c r="K13" s="26">
        <f t="shared" si="2"/>
        <v>66501047.803572856</v>
      </c>
      <c r="L13" s="26">
        <f t="shared" si="2"/>
        <v>25217493.283935033</v>
      </c>
      <c r="M13" s="26">
        <f t="shared" si="2"/>
        <v>10840620.028383654</v>
      </c>
      <c r="N13" s="26">
        <f t="shared" si="2"/>
        <v>10665739.79171</v>
      </c>
      <c r="O13" s="26">
        <f t="shared" si="2"/>
        <v>12702914.263444167</v>
      </c>
      <c r="P13" s="26">
        <f t="shared" si="2"/>
        <v>7074280.4361000005</v>
      </c>
      <c r="Q13" s="26">
        <f t="shared" si="2"/>
        <v>71178095.568145409</v>
      </c>
      <c r="R13" s="26">
        <f t="shared" si="2"/>
        <v>24749945.479624789</v>
      </c>
      <c r="S13" s="26">
        <f t="shared" si="2"/>
        <v>9496711.8933460005</v>
      </c>
      <c r="T13" s="26">
        <f t="shared" si="2"/>
        <v>11709276.296776999</v>
      </c>
      <c r="U13" s="26">
        <f t="shared" si="2"/>
        <v>17813270.229697619</v>
      </c>
      <c r="V13" s="26">
        <f t="shared" si="2"/>
        <v>7408891.6686999993</v>
      </c>
      <c r="W13" s="26">
        <f t="shared" si="2"/>
        <v>64733907.618359879</v>
      </c>
      <c r="X13" s="26">
        <f t="shared" si="2"/>
        <v>25538700.957759999</v>
      </c>
      <c r="Y13" s="26">
        <f t="shared" si="2"/>
        <v>10324245.087461799</v>
      </c>
      <c r="Z13" s="26">
        <f t="shared" si="2"/>
        <v>11095230.88642</v>
      </c>
      <c r="AA13" s="26">
        <f t="shared" si="2"/>
        <v>10800196.050018083</v>
      </c>
      <c r="AB13" s="26">
        <f t="shared" si="2"/>
        <v>6975534.6367000006</v>
      </c>
      <c r="AC13" s="29">
        <f t="shared" si="2"/>
        <v>259135491.16263893</v>
      </c>
      <c r="AD13" s="29">
        <f t="shared" si="2"/>
        <v>99429585.452868998</v>
      </c>
      <c r="AE13" s="29">
        <f t="shared" si="2"/>
        <v>39593184.735711455</v>
      </c>
      <c r="AF13" s="29">
        <f t="shared" si="2"/>
        <v>44922931.530798003</v>
      </c>
      <c r="AG13" s="29">
        <f t="shared" si="2"/>
        <v>46874442.617660485</v>
      </c>
      <c r="AH13" s="29">
        <f t="shared" si="2"/>
        <v>28315346.825599998</v>
      </c>
    </row>
    <row r="14" spans="1:34" s="3" customFormat="1" ht="15" customHeight="1" x14ac:dyDescent="0.25">
      <c r="A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30"/>
      <c r="AD14" s="30"/>
      <c r="AE14" s="30"/>
      <c r="AF14" s="30"/>
      <c r="AG14" s="30"/>
      <c r="AH14" s="30"/>
    </row>
    <row r="15" spans="1:34" s="3" customFormat="1" ht="15" customHeight="1" x14ac:dyDescent="0.25">
      <c r="A15" s="27"/>
      <c r="B15" s="3" t="s">
        <v>16</v>
      </c>
      <c r="E15" s="28">
        <f t="shared" ref="E15:AH15" si="3">+E17+E18</f>
        <v>23656307.962140791</v>
      </c>
      <c r="F15" s="28">
        <f t="shared" si="3"/>
        <v>8005842.7920491798</v>
      </c>
      <c r="G15" s="28">
        <f t="shared" si="3"/>
        <v>3882116.7726000003</v>
      </c>
      <c r="H15" s="28">
        <f t="shared" si="3"/>
        <v>6114456.0828910004</v>
      </c>
      <c r="I15" s="28">
        <f t="shared" si="3"/>
        <v>2921039.9465006129</v>
      </c>
      <c r="J15" s="28">
        <f t="shared" si="3"/>
        <v>2732852.3680999996</v>
      </c>
      <c r="K15" s="28">
        <f t="shared" si="3"/>
        <v>24078742.900509201</v>
      </c>
      <c r="L15" s="28">
        <f t="shared" si="3"/>
        <v>7886860.5478150342</v>
      </c>
      <c r="M15" s="28">
        <f t="shared" si="3"/>
        <v>4645771.4478500001</v>
      </c>
      <c r="N15" s="28">
        <f t="shared" si="3"/>
        <v>5766414.6073000003</v>
      </c>
      <c r="O15" s="28">
        <f t="shared" si="3"/>
        <v>3063024.3284441652</v>
      </c>
      <c r="P15" s="28">
        <f t="shared" si="3"/>
        <v>2716671.9690999999</v>
      </c>
      <c r="Q15" s="28">
        <f t="shared" si="3"/>
        <v>25068967.742119409</v>
      </c>
      <c r="R15" s="28">
        <f t="shared" si="3"/>
        <v>8092742.2122647893</v>
      </c>
      <c r="S15" s="28">
        <f t="shared" si="3"/>
        <v>4335716.1266799998</v>
      </c>
      <c r="T15" s="28">
        <f t="shared" si="3"/>
        <v>6603041.2287769988</v>
      </c>
      <c r="U15" s="28">
        <f t="shared" si="3"/>
        <v>3222013.1616976191</v>
      </c>
      <c r="V15" s="28">
        <f t="shared" si="3"/>
        <v>2815455.0126999998</v>
      </c>
      <c r="W15" s="28">
        <f t="shared" si="3"/>
        <v>25518467.034199882</v>
      </c>
      <c r="X15" s="28">
        <f t="shared" si="3"/>
        <v>8363994.9012000002</v>
      </c>
      <c r="Y15" s="28">
        <f t="shared" si="3"/>
        <v>4351613.8578618001</v>
      </c>
      <c r="Z15" s="28">
        <f t="shared" si="3"/>
        <v>6934515.3774199998</v>
      </c>
      <c r="AA15" s="28">
        <f t="shared" si="3"/>
        <v>3055376.690018082</v>
      </c>
      <c r="AB15" s="28">
        <f t="shared" si="3"/>
        <v>2812966.2077000001</v>
      </c>
      <c r="AC15" s="30">
        <f t="shared" si="3"/>
        <v>98322485.638969272</v>
      </c>
      <c r="AD15" s="30">
        <f t="shared" si="3"/>
        <v>32349440.453329004</v>
      </c>
      <c r="AE15" s="30">
        <f t="shared" si="3"/>
        <v>17215218.204991799</v>
      </c>
      <c r="AF15" s="30">
        <f t="shared" si="3"/>
        <v>25418427.296388</v>
      </c>
      <c r="AG15" s="30">
        <f t="shared" si="3"/>
        <v>12261454.126660479</v>
      </c>
      <c r="AH15" s="30">
        <f t="shared" si="3"/>
        <v>11077945.557599999</v>
      </c>
    </row>
    <row r="16" spans="1:34" s="3" customFormat="1" ht="15" customHeight="1" x14ac:dyDescent="0.25">
      <c r="A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0"/>
      <c r="AD16" s="30"/>
      <c r="AE16" s="30"/>
      <c r="AF16" s="30"/>
      <c r="AG16" s="30"/>
      <c r="AH16" s="30"/>
    </row>
    <row r="17" spans="1:34" s="3" customFormat="1" ht="15" customHeight="1" x14ac:dyDescent="0.25">
      <c r="A17" s="27"/>
      <c r="C17" s="3" t="s">
        <v>19</v>
      </c>
      <c r="E17" s="28">
        <f>SUM(F17:J17)</f>
        <v>12579472.286672689</v>
      </c>
      <c r="F17" s="28">
        <f>'[1]sum-cargo'!F10</f>
        <v>3125216.631794014</v>
      </c>
      <c r="G17" s="28">
        <f>'[1]sum-cargo'!F85</f>
        <v>2573101.5141000003</v>
      </c>
      <c r="H17" s="28">
        <f>'[1]sum-cargo'!F209</f>
        <v>3391531.7229110003</v>
      </c>
      <c r="I17" s="28">
        <f>'[1]sum-cargo'!F362</f>
        <v>1643424.4635676765</v>
      </c>
      <c r="J17" s="28">
        <f>'[1]sum-cargo'!F435</f>
        <v>1846197.9542999999</v>
      </c>
      <c r="K17" s="28">
        <f>SUM(L17:P17)</f>
        <v>12819629.4951111</v>
      </c>
      <c r="L17" s="28">
        <f>'[1]sum-cargo'!M10</f>
        <v>2949434.0462806113</v>
      </c>
      <c r="M17" s="28">
        <f>'[1]sum-cargo'!M85</f>
        <v>3023315.3531900002</v>
      </c>
      <c r="N17" s="28">
        <f>'[1]sum-cargo'!M209</f>
        <v>3226925.8150500003</v>
      </c>
      <c r="O17" s="28">
        <f>'[1]sum-cargo'!M362</f>
        <v>1802936.0639904879</v>
      </c>
      <c r="P17" s="28">
        <f>'[1]sum-cargo'!M435</f>
        <v>1817018.2165999999</v>
      </c>
      <c r="Q17" s="28">
        <f>SUM(R17:V17)</f>
        <v>12915193.696899274</v>
      </c>
      <c r="R17" s="28">
        <f>'[1]sum-cargo'!T10</f>
        <v>2746313.7933170148</v>
      </c>
      <c r="S17" s="28">
        <f>'[1]sum-cargo'!T85</f>
        <v>3060595.2363800001</v>
      </c>
      <c r="T17" s="28">
        <f>'[1]sum-cargo'!T209</f>
        <v>3491498.3626669995</v>
      </c>
      <c r="U17" s="28">
        <f>'[1]sum-cargo'!T362</f>
        <v>1794327.5232352589</v>
      </c>
      <c r="V17" s="28">
        <f>'[1]sum-cargo'!T435</f>
        <v>1822458.7813000001</v>
      </c>
      <c r="W17" s="28">
        <f>SUM(X17:AB17)</f>
        <v>13011553.624590788</v>
      </c>
      <c r="X17" s="28">
        <f>'[1]sum-cargo'!AA10</f>
        <v>2897829.5172000001</v>
      </c>
      <c r="Y17" s="28">
        <f>'[1]sum-cargo'!AA85</f>
        <v>3070749.6566617996</v>
      </c>
      <c r="Z17" s="28">
        <f>'[1]sum-cargo'!AA209</f>
        <v>3416743.6951200003</v>
      </c>
      <c r="AA17" s="28">
        <f>'[1]sum-cargo'!AA362</f>
        <v>1708405.1241089876</v>
      </c>
      <c r="AB17" s="28">
        <f>'[1]sum-cargo'!AA435</f>
        <v>1917825.6315000001</v>
      </c>
      <c r="AC17" s="30">
        <f>SUM(AD17:AH17)</f>
        <v>51325849.103273854</v>
      </c>
      <c r="AD17" s="30">
        <f t="shared" ref="AD17:AH18" si="4">F17+L17+R17+X17</f>
        <v>11718793.988591641</v>
      </c>
      <c r="AE17" s="30">
        <f t="shared" si="4"/>
        <v>11727761.7603318</v>
      </c>
      <c r="AF17" s="30">
        <f t="shared" si="4"/>
        <v>13526699.595748</v>
      </c>
      <c r="AG17" s="30">
        <f t="shared" si="4"/>
        <v>6949093.1749024112</v>
      </c>
      <c r="AH17" s="30">
        <f t="shared" si="4"/>
        <v>7403500.5837000003</v>
      </c>
    </row>
    <row r="18" spans="1:34" s="3" customFormat="1" ht="15" customHeight="1" x14ac:dyDescent="0.25">
      <c r="A18" s="27"/>
      <c r="C18" s="3" t="s">
        <v>20</v>
      </c>
      <c r="E18" s="28">
        <f>SUM(F18:J18)</f>
        <v>11076835.675468102</v>
      </c>
      <c r="F18" s="28">
        <f>'[1]sum-cargo'!G10</f>
        <v>4880626.1602551658</v>
      </c>
      <c r="G18" s="28">
        <f>'[1]sum-cargo'!G85</f>
        <v>1309015.2585</v>
      </c>
      <c r="H18" s="28">
        <f>'[1]sum-cargo'!G209</f>
        <v>2722924.3599800002</v>
      </c>
      <c r="I18" s="28">
        <f>'[1]sum-cargo'!G362</f>
        <v>1277615.4829329364</v>
      </c>
      <c r="J18" s="28">
        <f>'[1]sum-cargo'!G435</f>
        <v>886654.41379999998</v>
      </c>
      <c r="K18" s="28">
        <f>SUM(L18:P18)</f>
        <v>11259113.405398101</v>
      </c>
      <c r="L18" s="28">
        <f>'[1]sum-cargo'!N10</f>
        <v>4937426.5015344229</v>
      </c>
      <c r="M18" s="28">
        <f>'[1]sum-cargo'!N85</f>
        <v>1622456.0946599999</v>
      </c>
      <c r="N18" s="28">
        <f>'[1]sum-cargo'!N209</f>
        <v>2539488.7922500004</v>
      </c>
      <c r="O18" s="28">
        <f>'[1]sum-cargo'!N362</f>
        <v>1260088.2644536772</v>
      </c>
      <c r="P18" s="28">
        <f>'[1]sum-cargo'!N435</f>
        <v>899653.75249999994</v>
      </c>
      <c r="Q18" s="28">
        <f>SUM(R18:V18)</f>
        <v>12153774.045220135</v>
      </c>
      <c r="R18" s="28">
        <f>'[1]sum-cargo'!U10</f>
        <v>5346428.4189477749</v>
      </c>
      <c r="S18" s="28">
        <f>'[1]sum-cargo'!U85</f>
        <v>1275120.8903000001</v>
      </c>
      <c r="T18" s="28">
        <f>'[1]sum-cargo'!U209</f>
        <v>3111542.8661099998</v>
      </c>
      <c r="U18" s="28">
        <f>'[1]sum-cargo'!U362</f>
        <v>1427685.6384623602</v>
      </c>
      <c r="V18" s="28">
        <f>'[1]sum-cargo'!U435</f>
        <v>992996.23139999993</v>
      </c>
      <c r="W18" s="28">
        <f>SUM(X18:AB18)</f>
        <v>12506913.409609094</v>
      </c>
      <c r="X18" s="28">
        <f>'[1]sum-cargo'!AB10</f>
        <v>5466165.3839999996</v>
      </c>
      <c r="Y18" s="28">
        <f>'[1]sum-cargo'!AB85</f>
        <v>1280864.2012</v>
      </c>
      <c r="Z18" s="28">
        <f>'[1]sum-cargo'!AB209</f>
        <v>3517771.6822999995</v>
      </c>
      <c r="AA18" s="28">
        <f>'[1]sum-cargo'!AB362</f>
        <v>1346971.5659090944</v>
      </c>
      <c r="AB18" s="28">
        <f>'[1]sum-cargo'!AB435</f>
        <v>895140.57620000001</v>
      </c>
      <c r="AC18" s="30">
        <f>SUM(AD18:AH18)</f>
        <v>46996636.535695426</v>
      </c>
      <c r="AD18" s="30">
        <f t="shared" si="4"/>
        <v>20630646.464737363</v>
      </c>
      <c r="AE18" s="30">
        <f t="shared" si="4"/>
        <v>5487456.4446599996</v>
      </c>
      <c r="AF18" s="30">
        <f t="shared" si="4"/>
        <v>11891727.70064</v>
      </c>
      <c r="AG18" s="30">
        <f t="shared" si="4"/>
        <v>5312360.9517580681</v>
      </c>
      <c r="AH18" s="30">
        <f t="shared" si="4"/>
        <v>3674444.9738999996</v>
      </c>
    </row>
    <row r="19" spans="1:34" s="3" customFormat="1" ht="15" customHeight="1" x14ac:dyDescent="0.25">
      <c r="A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0"/>
      <c r="AD19" s="30"/>
      <c r="AE19" s="30"/>
      <c r="AF19" s="30"/>
      <c r="AG19" s="30"/>
      <c r="AH19" s="30"/>
    </row>
    <row r="20" spans="1:34" s="3" customFormat="1" ht="15" customHeight="1" x14ac:dyDescent="0.25">
      <c r="A20" s="27"/>
      <c r="B20" s="3" t="s">
        <v>17</v>
      </c>
      <c r="E20" s="28">
        <f t="shared" ref="E20:AH20" si="5">+E22+E23</f>
        <v>33066132.210420001</v>
      </c>
      <c r="F20" s="28">
        <f t="shared" si="5"/>
        <v>15917602.939499998</v>
      </c>
      <c r="G20" s="28">
        <f t="shared" si="5"/>
        <v>5049490.9539200002</v>
      </c>
      <c r="H20" s="28">
        <f t="shared" si="5"/>
        <v>5338228.4730000002</v>
      </c>
      <c r="I20" s="28">
        <f t="shared" si="5"/>
        <v>2637022.1279999996</v>
      </c>
      <c r="J20" s="28">
        <f t="shared" si="5"/>
        <v>4123787.716</v>
      </c>
      <c r="K20" s="28">
        <f t="shared" si="5"/>
        <v>42422304.903063655</v>
      </c>
      <c r="L20" s="28">
        <f t="shared" si="5"/>
        <v>17330632.73612</v>
      </c>
      <c r="M20" s="28">
        <f t="shared" si="5"/>
        <v>6194848.5805336535</v>
      </c>
      <c r="N20" s="28">
        <f t="shared" si="5"/>
        <v>4899325.1844100002</v>
      </c>
      <c r="O20" s="28">
        <f t="shared" si="5"/>
        <v>9639889.9350000005</v>
      </c>
      <c r="P20" s="28">
        <f t="shared" si="5"/>
        <v>4357608.4670000002</v>
      </c>
      <c r="Q20" s="28">
        <f t="shared" si="5"/>
        <v>46109127.826026</v>
      </c>
      <c r="R20" s="28">
        <f t="shared" si="5"/>
        <v>16657203.26736</v>
      </c>
      <c r="S20" s="28">
        <f t="shared" si="5"/>
        <v>5160995.7666659998</v>
      </c>
      <c r="T20" s="28">
        <f t="shared" si="5"/>
        <v>5106235.068</v>
      </c>
      <c r="U20" s="28">
        <f t="shared" si="5"/>
        <v>14591257.068</v>
      </c>
      <c r="V20" s="28">
        <f t="shared" si="5"/>
        <v>4593436.6559999995</v>
      </c>
      <c r="W20" s="28">
        <f t="shared" si="5"/>
        <v>39215440.584159993</v>
      </c>
      <c r="X20" s="28">
        <f t="shared" si="5"/>
        <v>17174706.056559999</v>
      </c>
      <c r="Y20" s="28">
        <f t="shared" si="5"/>
        <v>5972631.2295999993</v>
      </c>
      <c r="Z20" s="28">
        <f t="shared" si="5"/>
        <v>4160715.5090000001</v>
      </c>
      <c r="AA20" s="28">
        <f t="shared" si="5"/>
        <v>7744819.3600000003</v>
      </c>
      <c r="AB20" s="28">
        <f t="shared" si="5"/>
        <v>4162568.4290000005</v>
      </c>
      <c r="AC20" s="30">
        <f t="shared" si="5"/>
        <v>160813005.52366966</v>
      </c>
      <c r="AD20" s="30">
        <f t="shared" si="5"/>
        <v>67080144.999539994</v>
      </c>
      <c r="AE20" s="30">
        <f t="shared" si="5"/>
        <v>22377966.530719656</v>
      </c>
      <c r="AF20" s="30">
        <f t="shared" si="5"/>
        <v>19504504.234409999</v>
      </c>
      <c r="AG20" s="30">
        <f t="shared" si="5"/>
        <v>34612988.491000004</v>
      </c>
      <c r="AH20" s="30">
        <f t="shared" si="5"/>
        <v>17237401.267999999</v>
      </c>
    </row>
    <row r="21" spans="1:34" s="3" customFormat="1" ht="15" customHeight="1" x14ac:dyDescent="0.25">
      <c r="A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0"/>
      <c r="AD21" s="30"/>
      <c r="AE21" s="30"/>
      <c r="AF21" s="30"/>
      <c r="AG21" s="30"/>
      <c r="AH21" s="30"/>
    </row>
    <row r="22" spans="1:34" s="3" customFormat="1" ht="15" customHeight="1" x14ac:dyDescent="0.25">
      <c r="A22" s="27"/>
      <c r="C22" s="3" t="s">
        <v>21</v>
      </c>
      <c r="E22" s="28">
        <f>SUM(F22:J22)</f>
        <v>22134301.505720001</v>
      </c>
      <c r="F22" s="28">
        <f>'[1]sum-cargo'!I10</f>
        <v>12375060.804499999</v>
      </c>
      <c r="G22" s="28">
        <f>'[1]sum-cargo'!I85</f>
        <v>3924865.73422</v>
      </c>
      <c r="H22" s="28">
        <f>'[1]sum-cargo'!I209</f>
        <v>1751301.3740000001</v>
      </c>
      <c r="I22" s="28">
        <f>'[1]sum-cargo'!I362</f>
        <v>1374397.9879999999</v>
      </c>
      <c r="J22" s="28">
        <f>'[1]sum-cargo'!I435</f>
        <v>2708675.605</v>
      </c>
      <c r="K22" s="28">
        <f>SUM(L22:P22)</f>
        <v>25175951.627529997</v>
      </c>
      <c r="L22" s="28">
        <f>'[1]sum-cargo'!P10</f>
        <v>13696625.58412</v>
      </c>
      <c r="M22" s="28">
        <f>'[1]sum-cargo'!P85</f>
        <v>5186175.2829999998</v>
      </c>
      <c r="N22" s="28">
        <f>'[1]sum-cargo'!P209</f>
        <v>1932402.4074099998</v>
      </c>
      <c r="O22" s="28">
        <f>'[1]sum-cargo'!P362</f>
        <v>1481558.155</v>
      </c>
      <c r="P22" s="28">
        <f>'[1]sum-cargo'!P435</f>
        <v>2879190.1979999999</v>
      </c>
      <c r="Q22" s="28">
        <f>SUM(R22:V22)</f>
        <v>25927586.35836</v>
      </c>
      <c r="R22" s="28">
        <f>'[1]sum-cargo'!W10</f>
        <v>14412026.525359999</v>
      </c>
      <c r="S22" s="28">
        <f>'[1]sum-cargo'!W85</f>
        <v>4834766.5269999998</v>
      </c>
      <c r="T22" s="28">
        <f>'[1]sum-cargo'!W209</f>
        <v>1856550.3770000001</v>
      </c>
      <c r="U22" s="28">
        <f>'[1]sum-cargo'!W362</f>
        <v>1683669.4709999999</v>
      </c>
      <c r="V22" s="28">
        <f>'[1]sum-cargo'!W435</f>
        <v>3140573.4580000001</v>
      </c>
      <c r="W22" s="28">
        <f>SUM(X22:AB22)</f>
        <v>24579099.571159996</v>
      </c>
      <c r="X22" s="28">
        <f>'[1]sum-cargo'!AD10</f>
        <v>13829334.852559999</v>
      </c>
      <c r="Y22" s="28">
        <f>'[1]sum-cargo'!AD85</f>
        <v>4678110.8635999989</v>
      </c>
      <c r="Z22" s="28">
        <f>'[1]sum-cargo'!AD209</f>
        <v>1603135.2050000001</v>
      </c>
      <c r="AA22" s="28">
        <f>'[1]sum-cargo'!AD362</f>
        <v>1743131.24</v>
      </c>
      <c r="AB22" s="28">
        <f>'[1]sum-cargo'!AD435</f>
        <v>2725387.41</v>
      </c>
      <c r="AC22" s="30">
        <f>SUM(AD22:AH22)</f>
        <v>97816939.062769994</v>
      </c>
      <c r="AD22" s="30">
        <f t="shared" ref="AD22:AH23" si="6">F22+L22+R22+X22</f>
        <v>54313047.766539991</v>
      </c>
      <c r="AE22" s="30">
        <f t="shared" si="6"/>
        <v>18623918.407820001</v>
      </c>
      <c r="AF22" s="30">
        <f t="shared" si="6"/>
        <v>7143389.3634099998</v>
      </c>
      <c r="AG22" s="30">
        <f t="shared" si="6"/>
        <v>6282756.8540000003</v>
      </c>
      <c r="AH22" s="30">
        <f t="shared" si="6"/>
        <v>11453826.671</v>
      </c>
    </row>
    <row r="23" spans="1:34" s="3" customFormat="1" ht="15" customHeight="1" x14ac:dyDescent="0.25">
      <c r="A23" s="27"/>
      <c r="C23" s="3" t="s">
        <v>22</v>
      </c>
      <c r="E23" s="28">
        <f>SUM(F23:J23)</f>
        <v>10931830.704700001</v>
      </c>
      <c r="F23" s="28">
        <f>'[1]sum-cargo'!J10</f>
        <v>3542542.1350000002</v>
      </c>
      <c r="G23" s="28">
        <f>'[1]sum-cargo'!J85</f>
        <v>1124625.2197</v>
      </c>
      <c r="H23" s="28">
        <f>'[1]sum-cargo'!J209</f>
        <v>3586927.0989999999</v>
      </c>
      <c r="I23" s="28">
        <f>'[1]sum-cargo'!J362</f>
        <v>1262624.1399999999</v>
      </c>
      <c r="J23" s="28">
        <f>'[1]sum-cargo'!J435</f>
        <v>1415112.111</v>
      </c>
      <c r="K23" s="28">
        <f>SUM(L23:P23)</f>
        <v>17246353.275533654</v>
      </c>
      <c r="L23" s="28">
        <f>'[1]sum-cargo'!Q10</f>
        <v>3634007.1519999998</v>
      </c>
      <c r="M23" s="28">
        <f>'[1]sum-cargo'!Q85</f>
        <v>1008673.297533654</v>
      </c>
      <c r="N23" s="28">
        <f>'[1]sum-cargo'!Q209</f>
        <v>2966922.7770000002</v>
      </c>
      <c r="O23" s="28">
        <f>'[1]sum-cargo'!Q362</f>
        <v>8158331.7800000003</v>
      </c>
      <c r="P23" s="28">
        <f>'[1]sum-cargo'!Q435</f>
        <v>1478418.2689999999</v>
      </c>
      <c r="Q23" s="28">
        <f>SUM(R23:V23)</f>
        <v>20181541.467666</v>
      </c>
      <c r="R23" s="28">
        <f>'[1]sum-cargo'!X10</f>
        <v>2245176.7420000001</v>
      </c>
      <c r="S23" s="28">
        <f>'[1]sum-cargo'!X85</f>
        <v>326229.23966600001</v>
      </c>
      <c r="T23" s="28">
        <f>'[1]sum-cargo'!X209</f>
        <v>3249684.6909999996</v>
      </c>
      <c r="U23" s="28">
        <f>'[1]sum-cargo'!X362</f>
        <v>12907587.597000001</v>
      </c>
      <c r="V23" s="28">
        <f>'[1]sum-cargo'!X435</f>
        <v>1452863.1979999999</v>
      </c>
      <c r="W23" s="28">
        <f>SUM(X23:AB23)</f>
        <v>14636341.012999998</v>
      </c>
      <c r="X23" s="28">
        <f>'[1]sum-cargo'!AE10</f>
        <v>3345371.2039999999</v>
      </c>
      <c r="Y23" s="28">
        <f>'[1]sum-cargo'!AE85</f>
        <v>1294520.3659999999</v>
      </c>
      <c r="Z23" s="28">
        <f>'[1]sum-cargo'!AE209</f>
        <v>2557580.304</v>
      </c>
      <c r="AA23" s="28">
        <f>'[1]sum-cargo'!AE362</f>
        <v>6001688.1200000001</v>
      </c>
      <c r="AB23" s="28">
        <f>'[1]sum-cargo'!AE435</f>
        <v>1437181.0190000001</v>
      </c>
      <c r="AC23" s="30">
        <f>SUM(AD23:AH23)</f>
        <v>62996066.460899659</v>
      </c>
      <c r="AD23" s="30">
        <f t="shared" si="6"/>
        <v>12767097.233000001</v>
      </c>
      <c r="AE23" s="30">
        <f t="shared" si="6"/>
        <v>3754048.1228996539</v>
      </c>
      <c r="AF23" s="30">
        <f t="shared" si="6"/>
        <v>12361114.870999999</v>
      </c>
      <c r="AG23" s="30">
        <f t="shared" si="6"/>
        <v>28330231.637000002</v>
      </c>
      <c r="AH23" s="30">
        <f t="shared" si="6"/>
        <v>5783574.5970000001</v>
      </c>
    </row>
    <row r="24" spans="1:34" s="3" customFormat="1" ht="15" customHeight="1" x14ac:dyDescent="0.25">
      <c r="A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30"/>
      <c r="AD24" s="30"/>
      <c r="AE24" s="30"/>
      <c r="AF24" s="30"/>
      <c r="AG24" s="30"/>
      <c r="AH24" s="30"/>
    </row>
    <row r="25" spans="1:34" s="3" customFormat="1" ht="15" customHeight="1" x14ac:dyDescent="0.3">
      <c r="A25" s="25" t="s">
        <v>23</v>
      </c>
      <c r="E25" s="26">
        <f t="shared" ref="E25:AH25" si="7">+E27+E32</f>
        <v>1889337.5</v>
      </c>
      <c r="F25" s="26">
        <f t="shared" si="7"/>
        <v>1301738</v>
      </c>
      <c r="G25" s="26">
        <f t="shared" si="7"/>
        <v>96500.5</v>
      </c>
      <c r="H25" s="26">
        <f t="shared" si="7"/>
        <v>128529</v>
      </c>
      <c r="I25" s="26">
        <f t="shared" si="7"/>
        <v>98253.5</v>
      </c>
      <c r="J25" s="26">
        <f t="shared" si="7"/>
        <v>264316.5</v>
      </c>
      <c r="K25" s="26">
        <f t="shared" si="7"/>
        <v>1943778.25</v>
      </c>
      <c r="L25" s="26">
        <f t="shared" si="7"/>
        <v>1337221.75</v>
      </c>
      <c r="M25" s="26">
        <f t="shared" si="7"/>
        <v>99884.5</v>
      </c>
      <c r="N25" s="26">
        <f t="shared" si="7"/>
        <v>121887.5</v>
      </c>
      <c r="O25" s="26">
        <f t="shared" si="7"/>
        <v>101996.5</v>
      </c>
      <c r="P25" s="26">
        <f t="shared" si="7"/>
        <v>282788</v>
      </c>
      <c r="Q25" s="26">
        <f t="shared" si="7"/>
        <v>2042160</v>
      </c>
      <c r="R25" s="26">
        <f t="shared" si="7"/>
        <v>1407818.25</v>
      </c>
      <c r="S25" s="26">
        <f t="shared" si="7"/>
        <v>116072.75</v>
      </c>
      <c r="T25" s="26">
        <f t="shared" si="7"/>
        <v>117360.5</v>
      </c>
      <c r="U25" s="26">
        <f t="shared" si="7"/>
        <v>101037</v>
      </c>
      <c r="V25" s="26">
        <f t="shared" si="7"/>
        <v>299871.5</v>
      </c>
      <c r="W25" s="26">
        <f t="shared" si="7"/>
        <v>2029146</v>
      </c>
      <c r="X25" s="26">
        <f t="shared" si="7"/>
        <v>1420200.75</v>
      </c>
      <c r="Y25" s="26">
        <f t="shared" si="7"/>
        <v>117153.5</v>
      </c>
      <c r="Z25" s="26">
        <f t="shared" si="7"/>
        <v>123148</v>
      </c>
      <c r="AA25" s="26">
        <f t="shared" si="7"/>
        <v>98400.5</v>
      </c>
      <c r="AB25" s="26">
        <f t="shared" si="7"/>
        <v>270243.25</v>
      </c>
      <c r="AC25" s="29">
        <f t="shared" si="7"/>
        <v>7904421.75</v>
      </c>
      <c r="AD25" s="29">
        <f t="shared" si="7"/>
        <v>5466978.75</v>
      </c>
      <c r="AE25" s="29">
        <f t="shared" si="7"/>
        <v>429611.25</v>
      </c>
      <c r="AF25" s="29">
        <f t="shared" si="7"/>
        <v>490925</v>
      </c>
      <c r="AG25" s="29">
        <f t="shared" si="7"/>
        <v>399687.5</v>
      </c>
      <c r="AH25" s="29">
        <f t="shared" si="7"/>
        <v>1117219.25</v>
      </c>
    </row>
    <row r="26" spans="1:34" s="3" customFormat="1" ht="15" customHeight="1" x14ac:dyDescent="0.25">
      <c r="A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0"/>
      <c r="AD26" s="30"/>
      <c r="AE26" s="30"/>
      <c r="AF26" s="30"/>
      <c r="AG26" s="30"/>
      <c r="AH26" s="30"/>
    </row>
    <row r="27" spans="1:34" s="3" customFormat="1" ht="15" customHeight="1" x14ac:dyDescent="0.25">
      <c r="A27" s="27"/>
      <c r="B27" s="3" t="s">
        <v>16</v>
      </c>
      <c r="E27" s="28">
        <f t="shared" ref="E27:AH27" si="8">+E29+E30</f>
        <v>754825.75</v>
      </c>
      <c r="F27" s="28">
        <f t="shared" si="8"/>
        <v>376646.25</v>
      </c>
      <c r="G27" s="28">
        <f t="shared" si="8"/>
        <v>37197</v>
      </c>
      <c r="H27" s="28">
        <f t="shared" si="8"/>
        <v>128529</v>
      </c>
      <c r="I27" s="28">
        <f t="shared" si="8"/>
        <v>97661.5</v>
      </c>
      <c r="J27" s="28">
        <f t="shared" si="8"/>
        <v>114792</v>
      </c>
      <c r="K27" s="28">
        <f t="shared" si="8"/>
        <v>757865.75</v>
      </c>
      <c r="L27" s="28">
        <f t="shared" si="8"/>
        <v>377182.5</v>
      </c>
      <c r="M27" s="28">
        <f t="shared" si="8"/>
        <v>40214</v>
      </c>
      <c r="N27" s="28">
        <f t="shared" si="8"/>
        <v>121887.5</v>
      </c>
      <c r="O27" s="28">
        <f t="shared" si="8"/>
        <v>101778.5</v>
      </c>
      <c r="P27" s="28">
        <f t="shared" si="8"/>
        <v>116803.25</v>
      </c>
      <c r="Q27" s="28">
        <f t="shared" si="8"/>
        <v>762763.75</v>
      </c>
      <c r="R27" s="28">
        <f t="shared" si="8"/>
        <v>386622.75</v>
      </c>
      <c r="S27" s="28">
        <f t="shared" si="8"/>
        <v>38850</v>
      </c>
      <c r="T27" s="28">
        <f t="shared" si="8"/>
        <v>117360.5</v>
      </c>
      <c r="U27" s="28">
        <f t="shared" si="8"/>
        <v>100980</v>
      </c>
      <c r="V27" s="28">
        <f t="shared" si="8"/>
        <v>118950.5</v>
      </c>
      <c r="W27" s="28">
        <f t="shared" si="8"/>
        <v>741328.25</v>
      </c>
      <c r="X27" s="28">
        <f t="shared" si="8"/>
        <v>364417.75</v>
      </c>
      <c r="Y27" s="28">
        <f t="shared" si="8"/>
        <v>39840</v>
      </c>
      <c r="Z27" s="28">
        <f t="shared" si="8"/>
        <v>123148</v>
      </c>
      <c r="AA27" s="28">
        <f t="shared" si="8"/>
        <v>98400.5</v>
      </c>
      <c r="AB27" s="28">
        <f t="shared" si="8"/>
        <v>115522</v>
      </c>
      <c r="AC27" s="30">
        <f t="shared" si="8"/>
        <v>3016783.5</v>
      </c>
      <c r="AD27" s="30">
        <f t="shared" si="8"/>
        <v>1504869.25</v>
      </c>
      <c r="AE27" s="30">
        <f t="shared" si="8"/>
        <v>156101</v>
      </c>
      <c r="AF27" s="30">
        <f t="shared" si="8"/>
        <v>490925</v>
      </c>
      <c r="AG27" s="30">
        <f t="shared" si="8"/>
        <v>398820.5</v>
      </c>
      <c r="AH27" s="30">
        <f t="shared" si="8"/>
        <v>466067.75</v>
      </c>
    </row>
    <row r="28" spans="1:34" s="3" customFormat="1" ht="15" customHeight="1" x14ac:dyDescent="0.25">
      <c r="A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30"/>
      <c r="AD28" s="30"/>
      <c r="AE28" s="30"/>
      <c r="AF28" s="30"/>
      <c r="AG28" s="30"/>
      <c r="AH28" s="30"/>
    </row>
    <row r="29" spans="1:34" s="3" customFormat="1" ht="15" customHeight="1" x14ac:dyDescent="0.25">
      <c r="A29" s="27"/>
      <c r="C29" s="3" t="s">
        <v>19</v>
      </c>
      <c r="E29" s="28">
        <f>SUM(F29:J29)</f>
        <v>379420.25</v>
      </c>
      <c r="F29" s="28">
        <f>'[1]sum-teu'!F10</f>
        <v>182258.5</v>
      </c>
      <c r="G29" s="28">
        <f>'[1]sum-teu'!F85</f>
        <v>21131.75</v>
      </c>
      <c r="H29" s="28">
        <f>'[1]sum-teu'!F209</f>
        <v>63714</v>
      </c>
      <c r="I29" s="28">
        <f>'[1]sum-teu'!F362</f>
        <v>48195</v>
      </c>
      <c r="J29" s="28">
        <f>'[1]sum-teu'!F435</f>
        <v>64121</v>
      </c>
      <c r="K29" s="28">
        <f>SUM(L29:P29)</f>
        <v>386599</v>
      </c>
      <c r="L29" s="28">
        <f>'[1]sum-teu'!M10</f>
        <v>184694</v>
      </c>
      <c r="M29" s="28">
        <f>'[1]sum-teu'!M85</f>
        <v>21355</v>
      </c>
      <c r="N29" s="28">
        <f>'[1]sum-teu'!M209</f>
        <v>62668</v>
      </c>
      <c r="O29" s="28">
        <f>'[1]sum-teu'!M362</f>
        <v>51279.5</v>
      </c>
      <c r="P29" s="28">
        <f>'[1]sum-teu'!M435</f>
        <v>66602.5</v>
      </c>
      <c r="Q29" s="28">
        <f>SUM(R29:V29)</f>
        <v>390879.25</v>
      </c>
      <c r="R29" s="28">
        <f>'[1]sum-teu'!T10</f>
        <v>187942.25</v>
      </c>
      <c r="S29" s="28">
        <f>'[1]sum-teu'!T85</f>
        <v>21543.5</v>
      </c>
      <c r="T29" s="28">
        <f>'[1]sum-teu'!T209</f>
        <v>61014.5</v>
      </c>
      <c r="U29" s="28">
        <f>'[1]sum-teu'!T362</f>
        <v>51087.5</v>
      </c>
      <c r="V29" s="28">
        <f>'[1]sum-teu'!T435</f>
        <v>69291.5</v>
      </c>
      <c r="W29" s="28">
        <f>SUM(X29:AB29)</f>
        <v>375304.25</v>
      </c>
      <c r="X29" s="28">
        <f>'[1]sum-teu'!AA10</f>
        <v>176609</v>
      </c>
      <c r="Y29" s="28">
        <f>'[1]sum-teu'!AA85</f>
        <v>20514.5</v>
      </c>
      <c r="Z29" s="28">
        <f>'[1]sum-teu'!AA209</f>
        <v>62507.5</v>
      </c>
      <c r="AA29" s="28">
        <f>'[1]sum-teu'!AA362</f>
        <v>49668</v>
      </c>
      <c r="AB29" s="28">
        <f>'[1]sum-teu'!AA435</f>
        <v>66005.25</v>
      </c>
      <c r="AC29" s="30">
        <f>SUM(AD29:AH29)</f>
        <v>1532202.75</v>
      </c>
      <c r="AD29" s="30">
        <f t="shared" ref="AD29:AH30" si="9">F29+L29+R29+X29</f>
        <v>731503.75</v>
      </c>
      <c r="AE29" s="30">
        <f t="shared" si="9"/>
        <v>84544.75</v>
      </c>
      <c r="AF29" s="30">
        <f t="shared" si="9"/>
        <v>249904</v>
      </c>
      <c r="AG29" s="30">
        <f t="shared" si="9"/>
        <v>200230</v>
      </c>
      <c r="AH29" s="30">
        <f t="shared" si="9"/>
        <v>266020.25</v>
      </c>
    </row>
    <row r="30" spans="1:34" s="3" customFormat="1" ht="15" customHeight="1" x14ac:dyDescent="0.25">
      <c r="A30" s="27"/>
      <c r="C30" s="3" t="s">
        <v>20</v>
      </c>
      <c r="E30" s="28">
        <f>SUM(F30:J30)</f>
        <v>375405.5</v>
      </c>
      <c r="F30" s="28">
        <f>'[1]sum-teu'!G10</f>
        <v>194387.75</v>
      </c>
      <c r="G30" s="28">
        <f>'[1]sum-teu'!G85</f>
        <v>16065.25</v>
      </c>
      <c r="H30" s="28">
        <f>'[1]sum-teu'!G209</f>
        <v>64815</v>
      </c>
      <c r="I30" s="28">
        <f>'[1]sum-teu'!G362</f>
        <v>49466.5</v>
      </c>
      <c r="J30" s="28">
        <f>'[1]sum-teu'!G435</f>
        <v>50671</v>
      </c>
      <c r="K30" s="28">
        <f>SUM(L30:P30)</f>
        <v>371266.75</v>
      </c>
      <c r="L30" s="28">
        <f>'[1]sum-teu'!N10</f>
        <v>192488.5</v>
      </c>
      <c r="M30" s="28">
        <f>'[1]sum-teu'!N85</f>
        <v>18859</v>
      </c>
      <c r="N30" s="28">
        <f>'[1]sum-teu'!N209</f>
        <v>59219.5</v>
      </c>
      <c r="O30" s="28">
        <f>'[1]sum-teu'!N362</f>
        <v>50499</v>
      </c>
      <c r="P30" s="28">
        <f>'[1]sum-teu'!N435</f>
        <v>50200.75</v>
      </c>
      <c r="Q30" s="28">
        <f>SUM(R30:V30)</f>
        <v>371884.5</v>
      </c>
      <c r="R30" s="28">
        <f>'[1]sum-teu'!U10</f>
        <v>198680.5</v>
      </c>
      <c r="S30" s="28">
        <f>'[1]sum-teu'!U85</f>
        <v>17306.5</v>
      </c>
      <c r="T30" s="28">
        <f>'[1]sum-teu'!U209</f>
        <v>56346</v>
      </c>
      <c r="U30" s="28">
        <f>'[1]sum-teu'!U362</f>
        <v>49892.5</v>
      </c>
      <c r="V30" s="28">
        <f>'[1]sum-teu'!U435</f>
        <v>49659</v>
      </c>
      <c r="W30" s="28">
        <f>SUM(X30:AB30)</f>
        <v>366024</v>
      </c>
      <c r="X30" s="28">
        <f>'[1]sum-teu'!AB10</f>
        <v>187808.75</v>
      </c>
      <c r="Y30" s="28">
        <f>'[1]sum-teu'!AB85</f>
        <v>19325.5</v>
      </c>
      <c r="Z30" s="28">
        <f>'[1]sum-teu'!AB209</f>
        <v>60640.5</v>
      </c>
      <c r="AA30" s="28">
        <f>'[1]sum-teu'!AB362</f>
        <v>48732.5</v>
      </c>
      <c r="AB30" s="28">
        <f>'[1]sum-teu'!AB435</f>
        <v>49516.75</v>
      </c>
      <c r="AC30" s="30">
        <f>SUM(AD30:AH30)</f>
        <v>1484580.75</v>
      </c>
      <c r="AD30" s="30">
        <f t="shared" si="9"/>
        <v>773365.5</v>
      </c>
      <c r="AE30" s="30">
        <f t="shared" si="9"/>
        <v>71556.25</v>
      </c>
      <c r="AF30" s="30">
        <f t="shared" si="9"/>
        <v>241021</v>
      </c>
      <c r="AG30" s="30">
        <f t="shared" si="9"/>
        <v>198590.5</v>
      </c>
      <c r="AH30" s="30">
        <f t="shared" si="9"/>
        <v>200047.5</v>
      </c>
    </row>
    <row r="31" spans="1:34" s="3" customFormat="1" ht="15" customHeight="1" x14ac:dyDescent="0.25">
      <c r="A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30"/>
      <c r="AD31" s="30"/>
      <c r="AE31" s="30"/>
      <c r="AF31" s="30"/>
      <c r="AG31" s="30"/>
      <c r="AH31" s="30"/>
    </row>
    <row r="32" spans="1:34" s="3" customFormat="1" ht="15" customHeight="1" x14ac:dyDescent="0.25">
      <c r="A32" s="27"/>
      <c r="B32" s="3" t="s">
        <v>17</v>
      </c>
      <c r="E32" s="28">
        <f t="shared" ref="E32:AH32" si="10">+E34+E35</f>
        <v>1134511.75</v>
      </c>
      <c r="F32" s="28">
        <f t="shared" si="10"/>
        <v>925091.75</v>
      </c>
      <c r="G32" s="28">
        <f t="shared" si="10"/>
        <v>59303.5</v>
      </c>
      <c r="H32" s="28">
        <f t="shared" si="10"/>
        <v>0</v>
      </c>
      <c r="I32" s="28">
        <f t="shared" si="10"/>
        <v>592</v>
      </c>
      <c r="J32" s="28">
        <f t="shared" si="10"/>
        <v>149524.5</v>
      </c>
      <c r="K32" s="28">
        <f t="shared" si="10"/>
        <v>1185912.5</v>
      </c>
      <c r="L32" s="28">
        <f t="shared" si="10"/>
        <v>960039.25</v>
      </c>
      <c r="M32" s="28">
        <f t="shared" si="10"/>
        <v>59670.5</v>
      </c>
      <c r="N32" s="28">
        <f t="shared" si="10"/>
        <v>0</v>
      </c>
      <c r="O32" s="28">
        <f t="shared" si="10"/>
        <v>218</v>
      </c>
      <c r="P32" s="28">
        <f t="shared" si="10"/>
        <v>165984.75</v>
      </c>
      <c r="Q32" s="28">
        <f t="shared" si="10"/>
        <v>1279396.25</v>
      </c>
      <c r="R32" s="28">
        <f t="shared" si="10"/>
        <v>1021195.5</v>
      </c>
      <c r="S32" s="28">
        <f t="shared" si="10"/>
        <v>77222.75</v>
      </c>
      <c r="T32" s="28">
        <f t="shared" si="10"/>
        <v>0</v>
      </c>
      <c r="U32" s="28">
        <f t="shared" si="10"/>
        <v>57</v>
      </c>
      <c r="V32" s="28">
        <f t="shared" si="10"/>
        <v>180921</v>
      </c>
      <c r="W32" s="28">
        <f t="shared" si="10"/>
        <v>1287817.75</v>
      </c>
      <c r="X32" s="28">
        <f t="shared" si="10"/>
        <v>1055783</v>
      </c>
      <c r="Y32" s="28">
        <f t="shared" si="10"/>
        <v>77313.5</v>
      </c>
      <c r="Z32" s="28">
        <f t="shared" si="10"/>
        <v>0</v>
      </c>
      <c r="AA32" s="28">
        <f t="shared" si="10"/>
        <v>0</v>
      </c>
      <c r="AB32" s="28">
        <f t="shared" si="10"/>
        <v>154721.25</v>
      </c>
      <c r="AC32" s="30">
        <f t="shared" si="10"/>
        <v>4887638.25</v>
      </c>
      <c r="AD32" s="30">
        <f t="shared" si="10"/>
        <v>3962109.5</v>
      </c>
      <c r="AE32" s="30">
        <f t="shared" si="10"/>
        <v>273510.25</v>
      </c>
      <c r="AF32" s="30">
        <f t="shared" si="10"/>
        <v>0</v>
      </c>
      <c r="AG32" s="30">
        <f t="shared" si="10"/>
        <v>867</v>
      </c>
      <c r="AH32" s="30">
        <f t="shared" si="10"/>
        <v>651151.5</v>
      </c>
    </row>
    <row r="33" spans="1:36" s="3" customFormat="1" ht="15" customHeight="1" x14ac:dyDescent="0.25">
      <c r="A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0"/>
      <c r="AD33" s="30"/>
      <c r="AE33" s="30"/>
      <c r="AF33" s="30"/>
      <c r="AG33" s="30"/>
      <c r="AH33" s="30"/>
    </row>
    <row r="34" spans="1:36" s="3" customFormat="1" ht="15" customHeight="1" x14ac:dyDescent="0.25">
      <c r="A34" s="27"/>
      <c r="C34" s="3" t="s">
        <v>21</v>
      </c>
      <c r="E34" s="28">
        <f>SUM(F34:J34)</f>
        <v>556570.75</v>
      </c>
      <c r="F34" s="28">
        <f>'[1]sum-teu'!I10</f>
        <v>463839</v>
      </c>
      <c r="G34" s="28">
        <f>'[1]sum-teu'!I85</f>
        <v>27651</v>
      </c>
      <c r="H34" s="28">
        <f>'[1]sum-teu'!I209</f>
        <v>0</v>
      </c>
      <c r="I34" s="28">
        <f>'[1]sum-teu'!I362</f>
        <v>187</v>
      </c>
      <c r="J34" s="28">
        <f>'[1]sum-teu'!I435</f>
        <v>64893.75</v>
      </c>
      <c r="K34" s="28">
        <f>SUM(L34:P34)</f>
        <v>607848</v>
      </c>
      <c r="L34" s="28">
        <f>'[1]sum-teu'!P10</f>
        <v>499015.75</v>
      </c>
      <c r="M34" s="28">
        <f>'[1]sum-teu'!P85</f>
        <v>30001.25</v>
      </c>
      <c r="N34" s="28">
        <f>'[1]sum-teu'!P209</f>
        <v>0</v>
      </c>
      <c r="O34" s="28">
        <f>'[1]sum-teu'!P362</f>
        <v>72</v>
      </c>
      <c r="P34" s="28">
        <f>'[1]sum-teu'!P435</f>
        <v>78759</v>
      </c>
      <c r="Q34" s="28">
        <f>SUM(R34:V34)</f>
        <v>650055.75</v>
      </c>
      <c r="R34" s="28">
        <f>'[1]sum-teu'!W10</f>
        <v>531529</v>
      </c>
      <c r="S34" s="28">
        <f>'[1]sum-teu'!W85</f>
        <v>34633.5</v>
      </c>
      <c r="T34" s="28">
        <f>'[1]sum-teu'!W209</f>
        <v>0</v>
      </c>
      <c r="U34" s="28">
        <f>'[1]sum-teu'!W362</f>
        <v>0</v>
      </c>
      <c r="V34" s="28">
        <f>'[1]sum-teu'!W435</f>
        <v>83893.25</v>
      </c>
      <c r="W34" s="28">
        <f>SUM(X34:AB34)</f>
        <v>654298.75</v>
      </c>
      <c r="X34" s="28">
        <f>'[1]sum-teu'!AD10</f>
        <v>549235.25</v>
      </c>
      <c r="Y34" s="28">
        <f>'[1]sum-teu'!AD85</f>
        <v>33643.5</v>
      </c>
      <c r="Z34" s="28">
        <f>'[1]sum-teu'!AD209</f>
        <v>0</v>
      </c>
      <c r="AA34" s="28">
        <f>'[1]sum-teu'!AD362</f>
        <v>0</v>
      </c>
      <c r="AB34" s="28">
        <f>'[1]sum-teu'!AD435</f>
        <v>71420</v>
      </c>
      <c r="AC34" s="30">
        <f>SUM(AD34:AH34)</f>
        <v>2468773.25</v>
      </c>
      <c r="AD34" s="30">
        <f t="shared" ref="AD34:AH35" si="11">F34+L34+R34+X34</f>
        <v>2043619</v>
      </c>
      <c r="AE34" s="30">
        <f t="shared" si="11"/>
        <v>125929.25</v>
      </c>
      <c r="AF34" s="30">
        <f t="shared" si="11"/>
        <v>0</v>
      </c>
      <c r="AG34" s="30">
        <f t="shared" si="11"/>
        <v>259</v>
      </c>
      <c r="AH34" s="30">
        <f t="shared" si="11"/>
        <v>298966</v>
      </c>
    </row>
    <row r="35" spans="1:36" s="3" customFormat="1" ht="15" customHeight="1" x14ac:dyDescent="0.25">
      <c r="A35" s="27"/>
      <c r="C35" s="3" t="s">
        <v>22</v>
      </c>
      <c r="E35" s="28">
        <f>SUM(F35:J35)</f>
        <v>577941</v>
      </c>
      <c r="F35" s="28">
        <f>'[1]sum-teu'!J10</f>
        <v>461252.75</v>
      </c>
      <c r="G35" s="28">
        <f>'[1]sum-teu'!J85</f>
        <v>31652.5</v>
      </c>
      <c r="H35" s="28">
        <f>'[1]sum-teu'!J209</f>
        <v>0</v>
      </c>
      <c r="I35" s="28">
        <f>'[1]sum-teu'!J362</f>
        <v>405</v>
      </c>
      <c r="J35" s="28">
        <f>'[1]sum-teu'!J435</f>
        <v>84630.75</v>
      </c>
      <c r="K35" s="28">
        <f>SUM(L35:P35)</f>
        <v>578064.5</v>
      </c>
      <c r="L35" s="28">
        <f>'[1]sum-teu'!Q10</f>
        <v>461023.5</v>
      </c>
      <c r="M35" s="28">
        <f>'[1]sum-teu'!Q85</f>
        <v>29669.25</v>
      </c>
      <c r="N35" s="28">
        <f>'[1]sum-teu'!Q209</f>
        <v>0</v>
      </c>
      <c r="O35" s="28">
        <f>'[1]sum-teu'!Q362</f>
        <v>146</v>
      </c>
      <c r="P35" s="28">
        <f>'[1]sum-teu'!Q435</f>
        <v>87225.75</v>
      </c>
      <c r="Q35" s="28">
        <f>SUM(R35:V35)</f>
        <v>629340.5</v>
      </c>
      <c r="R35" s="28">
        <f>'[1]sum-teu'!X10</f>
        <v>489666.5</v>
      </c>
      <c r="S35" s="28">
        <f>'[1]sum-teu'!X85</f>
        <v>42589.25</v>
      </c>
      <c r="T35" s="28">
        <f>'[1]sum-teu'!X209</f>
        <v>0</v>
      </c>
      <c r="U35" s="28">
        <f>'[1]sum-teu'!X362</f>
        <v>57</v>
      </c>
      <c r="V35" s="28">
        <f>'[1]sum-teu'!X435</f>
        <v>97027.75</v>
      </c>
      <c r="W35" s="28">
        <f>SUM(X35:AB35)</f>
        <v>633519</v>
      </c>
      <c r="X35" s="28">
        <f>'[1]sum-teu'!AE10</f>
        <v>506547.75</v>
      </c>
      <c r="Y35" s="28">
        <f>'[1]sum-teu'!AE85</f>
        <v>43670</v>
      </c>
      <c r="Z35" s="28">
        <f>'[1]sum-teu'!AE209</f>
        <v>0</v>
      </c>
      <c r="AA35" s="28">
        <f>'[1]sum-teu'!AE362</f>
        <v>0</v>
      </c>
      <c r="AB35" s="28">
        <f>'[1]sum-teu'!AE435</f>
        <v>83301.25</v>
      </c>
      <c r="AC35" s="30">
        <f>SUM(AD35:AH35)</f>
        <v>2418865</v>
      </c>
      <c r="AD35" s="30">
        <f t="shared" si="11"/>
        <v>1918490.5</v>
      </c>
      <c r="AE35" s="30">
        <f t="shared" si="11"/>
        <v>147581</v>
      </c>
      <c r="AF35" s="30">
        <f t="shared" si="11"/>
        <v>0</v>
      </c>
      <c r="AG35" s="30">
        <f t="shared" si="11"/>
        <v>608</v>
      </c>
      <c r="AH35" s="30">
        <f t="shared" si="11"/>
        <v>352185.5</v>
      </c>
    </row>
    <row r="36" spans="1:36" s="3" customFormat="1" ht="15" customHeight="1" x14ac:dyDescent="0.25">
      <c r="A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30"/>
      <c r="AD36" s="30"/>
      <c r="AE36" s="30"/>
      <c r="AF36" s="30"/>
      <c r="AG36" s="30"/>
      <c r="AH36" s="30"/>
    </row>
    <row r="37" spans="1:36" s="3" customFormat="1" ht="15" customHeight="1" x14ac:dyDescent="0.3">
      <c r="A37" s="25" t="s">
        <v>24</v>
      </c>
      <c r="E37" s="26">
        <f t="shared" ref="E37:AH37" si="12">+E38+E39+E40</f>
        <v>10367895</v>
      </c>
      <c r="F37" s="26">
        <f t="shared" si="12"/>
        <v>66611</v>
      </c>
      <c r="G37" s="26">
        <f t="shared" si="12"/>
        <v>2774137</v>
      </c>
      <c r="H37" s="26">
        <f t="shared" si="12"/>
        <v>4646845</v>
      </c>
      <c r="I37" s="26">
        <f t="shared" si="12"/>
        <v>1632024</v>
      </c>
      <c r="J37" s="26">
        <f t="shared" si="12"/>
        <v>1248278</v>
      </c>
      <c r="K37" s="26">
        <f t="shared" si="12"/>
        <v>17682390</v>
      </c>
      <c r="L37" s="26">
        <f t="shared" si="12"/>
        <v>121700</v>
      </c>
      <c r="M37" s="26">
        <f t="shared" si="12"/>
        <v>5153048</v>
      </c>
      <c r="N37" s="26">
        <f t="shared" si="12"/>
        <v>7792402</v>
      </c>
      <c r="O37" s="26">
        <f t="shared" si="12"/>
        <v>2664858</v>
      </c>
      <c r="P37" s="26">
        <f t="shared" si="12"/>
        <v>1950382</v>
      </c>
      <c r="Q37" s="26">
        <f t="shared" si="12"/>
        <v>15868107</v>
      </c>
      <c r="R37" s="26">
        <f t="shared" si="12"/>
        <v>153635</v>
      </c>
      <c r="S37" s="26">
        <f t="shared" si="12"/>
        <v>4050173</v>
      </c>
      <c r="T37" s="26">
        <f t="shared" si="12"/>
        <v>7297379</v>
      </c>
      <c r="U37" s="26">
        <f t="shared" si="12"/>
        <v>2374331</v>
      </c>
      <c r="V37" s="26">
        <f t="shared" si="12"/>
        <v>1992589</v>
      </c>
      <c r="W37" s="26">
        <f t="shared" si="12"/>
        <v>15274584</v>
      </c>
      <c r="X37" s="26">
        <f t="shared" si="12"/>
        <v>147640</v>
      </c>
      <c r="Y37" s="26">
        <f t="shared" si="12"/>
        <v>3835759</v>
      </c>
      <c r="Z37" s="26">
        <f t="shared" si="12"/>
        <v>7316654</v>
      </c>
      <c r="AA37" s="26">
        <f t="shared" si="12"/>
        <v>1991106</v>
      </c>
      <c r="AB37" s="26">
        <f t="shared" si="12"/>
        <v>1983425</v>
      </c>
      <c r="AC37" s="26">
        <f t="shared" si="12"/>
        <v>59192976</v>
      </c>
      <c r="AD37" s="26">
        <f t="shared" si="12"/>
        <v>489586</v>
      </c>
      <c r="AE37" s="26">
        <f t="shared" si="12"/>
        <v>15813117</v>
      </c>
      <c r="AF37" s="26">
        <f t="shared" si="12"/>
        <v>27053280</v>
      </c>
      <c r="AG37" s="26">
        <f t="shared" si="12"/>
        <v>8662319</v>
      </c>
      <c r="AH37" s="26">
        <f t="shared" si="12"/>
        <v>7174674</v>
      </c>
    </row>
    <row r="38" spans="1:36" s="3" customFormat="1" ht="15" customHeight="1" x14ac:dyDescent="0.25">
      <c r="A38" s="27"/>
      <c r="B38" s="3" t="s">
        <v>25</v>
      </c>
      <c r="E38" s="28">
        <f>SUM(F38:J38)</f>
        <v>5233004</v>
      </c>
      <c r="F38" s="28">
        <f>'[1]sum-pass'!E10</f>
        <v>30060</v>
      </c>
      <c r="G38" s="28">
        <f>'[1]sum-pass'!E85</f>
        <v>1404617</v>
      </c>
      <c r="H38" s="28">
        <f>'[1]sum-pass'!E209</f>
        <v>2339405</v>
      </c>
      <c r="I38" s="28">
        <f>'[1]sum-pass'!E362</f>
        <v>825524</v>
      </c>
      <c r="J38" s="28">
        <f>'[1]sum-pass'!E435</f>
        <v>633398</v>
      </c>
      <c r="K38" s="28">
        <f>SUM(L38:P38)</f>
        <v>8946122</v>
      </c>
      <c r="L38" s="28">
        <f>'[1]sum-pass'!I10</f>
        <v>59440</v>
      </c>
      <c r="M38" s="28">
        <f>'[1]sum-pass'!I85</f>
        <v>2595951</v>
      </c>
      <c r="N38" s="28">
        <f>'[1]sum-pass'!I209</f>
        <v>3937471</v>
      </c>
      <c r="O38" s="28">
        <f>'[1]sum-pass'!I362</f>
        <v>1349606</v>
      </c>
      <c r="P38" s="28">
        <f>'[1]sum-pass'!I435</f>
        <v>1003654</v>
      </c>
      <c r="Q38" s="28">
        <f>SUM(R38:V38)</f>
        <v>7993893</v>
      </c>
      <c r="R38" s="28">
        <f>'[1]sum-pass'!M10</f>
        <v>79175</v>
      </c>
      <c r="S38" s="28">
        <f>'[1]sum-pass'!M85</f>
        <v>2065339</v>
      </c>
      <c r="T38" s="28">
        <f>'[1]sum-pass'!M209</f>
        <v>3630262</v>
      </c>
      <c r="U38" s="28">
        <f>'[1]sum-pass'!M362</f>
        <v>1203760</v>
      </c>
      <c r="V38" s="28">
        <f>'[1]sum-pass'!M435</f>
        <v>1015357</v>
      </c>
      <c r="W38" s="28">
        <f>SUM(X38:AB38)</f>
        <v>7760662</v>
      </c>
      <c r="X38" s="28">
        <f>'[1]sum-pass'!Q10</f>
        <v>67816</v>
      </c>
      <c r="Y38" s="28">
        <f>'[1]sum-pass'!Q85</f>
        <v>1944104</v>
      </c>
      <c r="Z38" s="28">
        <f>'[1]sum-pass'!Q209</f>
        <v>3713099</v>
      </c>
      <c r="AA38" s="28">
        <f>'[1]sum-pass'!Q362</f>
        <v>1017260</v>
      </c>
      <c r="AB38" s="28">
        <f>'[1]sum-pass'!Q435</f>
        <v>1018383</v>
      </c>
      <c r="AC38" s="28">
        <f>SUM(AD38:AH38)</f>
        <v>29933681</v>
      </c>
      <c r="AD38" s="28">
        <f t="shared" ref="AD38:AH40" si="13">F38+L38+R38+X38</f>
        <v>236491</v>
      </c>
      <c r="AE38" s="28">
        <f t="shared" si="13"/>
        <v>8010011</v>
      </c>
      <c r="AF38" s="28">
        <f t="shared" si="13"/>
        <v>13620237</v>
      </c>
      <c r="AG38" s="28">
        <f t="shared" si="13"/>
        <v>4396150</v>
      </c>
      <c r="AH38" s="28">
        <f t="shared" si="13"/>
        <v>3670792</v>
      </c>
    </row>
    <row r="39" spans="1:36" s="3" customFormat="1" ht="15" customHeight="1" x14ac:dyDescent="0.25">
      <c r="A39" s="27"/>
      <c r="B39" s="3" t="s">
        <v>26</v>
      </c>
      <c r="E39" s="28">
        <f>SUM(F39:J39)</f>
        <v>5134891</v>
      </c>
      <c r="F39" s="28">
        <f>'[1]sum-pass'!F10</f>
        <v>36551</v>
      </c>
      <c r="G39" s="28">
        <f>'[1]sum-pass'!F85</f>
        <v>1369520</v>
      </c>
      <c r="H39" s="28">
        <f>'[1]sum-pass'!F209</f>
        <v>2307440</v>
      </c>
      <c r="I39" s="28">
        <f>'[1]sum-pass'!F362</f>
        <v>806500</v>
      </c>
      <c r="J39" s="28">
        <f>'[1]sum-pass'!F435</f>
        <v>614880</v>
      </c>
      <c r="K39" s="28">
        <f>SUM(L39:P39)</f>
        <v>8736268</v>
      </c>
      <c r="L39" s="28">
        <f>'[1]sum-pass'!J10</f>
        <v>62260</v>
      </c>
      <c r="M39" s="28">
        <f>'[1]sum-pass'!J85</f>
        <v>2557097</v>
      </c>
      <c r="N39" s="28">
        <f>'[1]sum-pass'!J209</f>
        <v>3854931</v>
      </c>
      <c r="O39" s="28">
        <f>'[1]sum-pass'!J362</f>
        <v>1315252</v>
      </c>
      <c r="P39" s="28">
        <f>'[1]sum-pass'!J435</f>
        <v>946728</v>
      </c>
      <c r="Q39" s="28">
        <f>SUM(R39:V39)</f>
        <v>7874214</v>
      </c>
      <c r="R39" s="28">
        <f>'[1]sum-pass'!N10</f>
        <v>74460</v>
      </c>
      <c r="S39" s="28">
        <f>'[1]sum-pass'!N85</f>
        <v>1984834</v>
      </c>
      <c r="T39" s="28">
        <f>'[1]sum-pass'!N209</f>
        <v>3667117</v>
      </c>
      <c r="U39" s="28">
        <f>'[1]sum-pass'!N362</f>
        <v>1170571</v>
      </c>
      <c r="V39" s="28">
        <f>'[1]sum-pass'!N435</f>
        <v>977232</v>
      </c>
      <c r="W39" s="28">
        <f>SUM(X39:AB39)</f>
        <v>7513922</v>
      </c>
      <c r="X39" s="28">
        <f>'[1]sum-pass'!R10</f>
        <v>79824</v>
      </c>
      <c r="Y39" s="28">
        <f>'[1]sum-pass'!R85</f>
        <v>1891655</v>
      </c>
      <c r="Z39" s="28">
        <f>'[1]sum-pass'!R209</f>
        <v>3603555</v>
      </c>
      <c r="AA39" s="28">
        <f>'[1]sum-pass'!R362</f>
        <v>973846</v>
      </c>
      <c r="AB39" s="28">
        <f>'[1]sum-pass'!R435</f>
        <v>965042</v>
      </c>
      <c r="AC39" s="28">
        <f>SUM(AD39:AH39)</f>
        <v>29259295</v>
      </c>
      <c r="AD39" s="28">
        <f t="shared" si="13"/>
        <v>253095</v>
      </c>
      <c r="AE39" s="28">
        <f t="shared" si="13"/>
        <v>7803106</v>
      </c>
      <c r="AF39" s="28">
        <f t="shared" si="13"/>
        <v>13433043</v>
      </c>
      <c r="AG39" s="28">
        <f t="shared" si="13"/>
        <v>4266169</v>
      </c>
      <c r="AH39" s="28">
        <f t="shared" si="13"/>
        <v>3503882</v>
      </c>
    </row>
    <row r="40" spans="1:36" s="3" customFormat="1" ht="15" customHeight="1" x14ac:dyDescent="0.25">
      <c r="A40" s="27"/>
      <c r="B40" s="3" t="s">
        <v>27</v>
      </c>
      <c r="E40" s="28">
        <f>SUM(F40:J40)</f>
        <v>0</v>
      </c>
      <c r="F40" s="28">
        <f>'[1]sum-pass'!$G$10</f>
        <v>0</v>
      </c>
      <c r="G40" s="28">
        <f>'[1]sum-pass'!$G$85</f>
        <v>0</v>
      </c>
      <c r="H40" s="28">
        <f>'[1]sum-pass'!$G$209</f>
        <v>0</v>
      </c>
      <c r="I40" s="28">
        <f>'[1]sum-pass'!$G$362</f>
        <v>0</v>
      </c>
      <c r="J40" s="28">
        <f>'[1]sum-pass'!$G$435</f>
        <v>0</v>
      </c>
      <c r="K40" s="28">
        <f>SUM(L40:P40)</f>
        <v>0</v>
      </c>
      <c r="L40" s="28">
        <f>'[1]sum-pass'!$K$10</f>
        <v>0</v>
      </c>
      <c r="M40" s="28">
        <f>'[1]sum-pass'!$K$85</f>
        <v>0</v>
      </c>
      <c r="N40" s="28">
        <f>'[1]sum-pass'!$K$209</f>
        <v>0</v>
      </c>
      <c r="O40" s="28">
        <f>'[1]sum-pass'!$K$362</f>
        <v>0</v>
      </c>
      <c r="P40" s="28">
        <f>'[1]sum-pass'!$K$435</f>
        <v>0</v>
      </c>
      <c r="Q40" s="28">
        <f>SUM(R40:V40)</f>
        <v>0</v>
      </c>
      <c r="R40" s="28">
        <f>'[1]sum-pass'!$O$10</f>
        <v>0</v>
      </c>
      <c r="S40" s="28">
        <f>'[1]sum-pass'!$O$85</f>
        <v>0</v>
      </c>
      <c r="T40" s="28">
        <f>'[1]sum-pass'!$O$209</f>
        <v>0</v>
      </c>
      <c r="U40" s="28">
        <f>'[1]sum-pass'!$O$362</f>
        <v>0</v>
      </c>
      <c r="V40" s="28">
        <f>'[1]sum-pass'!$O$435</f>
        <v>0</v>
      </c>
      <c r="W40" s="28">
        <f>SUM(X40:AB40)</f>
        <v>0</v>
      </c>
      <c r="X40" s="28">
        <f>'[1]sum-pass'!$S$10</f>
        <v>0</v>
      </c>
      <c r="Y40" s="28">
        <f>'[1]sum-pass'!$S$85</f>
        <v>0</v>
      </c>
      <c r="Z40" s="28">
        <f>'[1]sum-pass'!$S$209</f>
        <v>0</v>
      </c>
      <c r="AA40" s="28">
        <f>'[1]sum-pass'!$S$362</f>
        <v>0</v>
      </c>
      <c r="AB40" s="28">
        <f>'[1]sum-pass'!$S$435</f>
        <v>0</v>
      </c>
      <c r="AC40" s="28">
        <f>SUM(AD40:AH40)</f>
        <v>0</v>
      </c>
      <c r="AD40" s="28">
        <f t="shared" si="13"/>
        <v>0</v>
      </c>
      <c r="AE40" s="28">
        <f t="shared" si="13"/>
        <v>0</v>
      </c>
      <c r="AF40" s="28">
        <f t="shared" si="13"/>
        <v>0</v>
      </c>
      <c r="AG40" s="28">
        <f t="shared" si="13"/>
        <v>0</v>
      </c>
      <c r="AH40" s="28">
        <f t="shared" si="13"/>
        <v>0</v>
      </c>
    </row>
    <row r="41" spans="1:36" s="3" customFormat="1" ht="15" customHeight="1" x14ac:dyDescent="0.25">
      <c r="A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6" s="31" customFormat="1" ht="15" customHeight="1" x14ac:dyDescent="0.3">
      <c r="A42" s="25" t="s">
        <v>28</v>
      </c>
      <c r="E42" s="26">
        <f t="shared" ref="E42:AH42" si="14">E44+E50</f>
        <v>2292816</v>
      </c>
      <c r="F42" s="26">
        <f t="shared" si="14"/>
        <v>159</v>
      </c>
      <c r="G42" s="26">
        <f t="shared" si="14"/>
        <v>730441</v>
      </c>
      <c r="H42" s="26">
        <f t="shared" si="14"/>
        <v>946036</v>
      </c>
      <c r="I42" s="26">
        <f t="shared" si="14"/>
        <v>391913</v>
      </c>
      <c r="J42" s="26">
        <f t="shared" si="14"/>
        <v>224267</v>
      </c>
      <c r="K42" s="26">
        <f t="shared" si="14"/>
        <v>2744984</v>
      </c>
      <c r="L42" s="26">
        <f t="shared" si="14"/>
        <v>594</v>
      </c>
      <c r="M42" s="26">
        <f t="shared" si="14"/>
        <v>920616</v>
      </c>
      <c r="N42" s="26">
        <f t="shared" si="14"/>
        <v>1111972</v>
      </c>
      <c r="O42" s="26">
        <f t="shared" si="14"/>
        <v>424693</v>
      </c>
      <c r="P42" s="26">
        <f t="shared" si="14"/>
        <v>287109</v>
      </c>
      <c r="Q42" s="26">
        <f t="shared" si="14"/>
        <v>2485287</v>
      </c>
      <c r="R42" s="26">
        <f t="shared" si="14"/>
        <v>499</v>
      </c>
      <c r="S42" s="26">
        <f t="shared" si="14"/>
        <v>730895</v>
      </c>
      <c r="T42" s="26">
        <f t="shared" si="14"/>
        <v>1029392</v>
      </c>
      <c r="U42" s="26">
        <f t="shared" si="14"/>
        <v>390834</v>
      </c>
      <c r="V42" s="26">
        <f t="shared" si="14"/>
        <v>333667</v>
      </c>
      <c r="W42" s="26">
        <f t="shared" si="14"/>
        <v>2528838</v>
      </c>
      <c r="X42" s="26">
        <f t="shared" si="14"/>
        <v>0</v>
      </c>
      <c r="Y42" s="26">
        <f t="shared" si="14"/>
        <v>751792</v>
      </c>
      <c r="Z42" s="26">
        <f t="shared" si="14"/>
        <v>1045082</v>
      </c>
      <c r="AA42" s="26">
        <f t="shared" si="14"/>
        <v>379108</v>
      </c>
      <c r="AB42" s="26">
        <f t="shared" si="14"/>
        <v>352856</v>
      </c>
      <c r="AC42" s="26">
        <f t="shared" si="14"/>
        <v>10051925</v>
      </c>
      <c r="AD42" s="26">
        <f t="shared" si="14"/>
        <v>1252</v>
      </c>
      <c r="AE42" s="26">
        <f t="shared" si="14"/>
        <v>3133744</v>
      </c>
      <c r="AF42" s="26">
        <f t="shared" si="14"/>
        <v>4132482</v>
      </c>
      <c r="AG42" s="26">
        <f t="shared" si="14"/>
        <v>1586548</v>
      </c>
      <c r="AH42" s="26">
        <f t="shared" si="14"/>
        <v>1197899</v>
      </c>
      <c r="AJ42" s="3"/>
    </row>
    <row r="43" spans="1:36" s="3" customFormat="1" ht="15" customHeight="1" x14ac:dyDescent="0.25">
      <c r="A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6" s="3" customFormat="1" ht="15" customHeight="1" x14ac:dyDescent="0.25">
      <c r="A44" s="27"/>
      <c r="B44" s="3" t="s">
        <v>19</v>
      </c>
      <c r="E44" s="28">
        <f t="shared" ref="E44:AH44" si="15">SUM(E45:E48)</f>
        <v>1144446</v>
      </c>
      <c r="F44" s="28">
        <f t="shared" si="15"/>
        <v>77</v>
      </c>
      <c r="G44" s="28">
        <f t="shared" si="15"/>
        <v>357728</v>
      </c>
      <c r="H44" s="28">
        <f t="shared" si="15"/>
        <v>472314</v>
      </c>
      <c r="I44" s="28">
        <f t="shared" si="15"/>
        <v>198246</v>
      </c>
      <c r="J44" s="28">
        <f t="shared" si="15"/>
        <v>116081</v>
      </c>
      <c r="K44" s="28">
        <f t="shared" si="15"/>
        <v>1375348</v>
      </c>
      <c r="L44" s="28">
        <f t="shared" si="15"/>
        <v>298</v>
      </c>
      <c r="M44" s="28">
        <f t="shared" si="15"/>
        <v>450448</v>
      </c>
      <c r="N44" s="28">
        <f t="shared" si="15"/>
        <v>563356</v>
      </c>
      <c r="O44" s="28">
        <f t="shared" si="15"/>
        <v>214099</v>
      </c>
      <c r="P44" s="28">
        <f t="shared" si="15"/>
        <v>147147</v>
      </c>
      <c r="Q44" s="28">
        <f t="shared" si="15"/>
        <v>1244259</v>
      </c>
      <c r="R44" s="28">
        <f t="shared" si="15"/>
        <v>254</v>
      </c>
      <c r="S44" s="28">
        <f t="shared" si="15"/>
        <v>359456</v>
      </c>
      <c r="T44" s="28">
        <f t="shared" si="15"/>
        <v>520710</v>
      </c>
      <c r="U44" s="28">
        <f t="shared" si="15"/>
        <v>197406</v>
      </c>
      <c r="V44" s="28">
        <f t="shared" si="15"/>
        <v>166433</v>
      </c>
      <c r="W44" s="28">
        <f t="shared" si="15"/>
        <v>1270799</v>
      </c>
      <c r="X44" s="28">
        <f t="shared" si="15"/>
        <v>0</v>
      </c>
      <c r="Y44" s="28">
        <f t="shared" si="15"/>
        <v>369230</v>
      </c>
      <c r="Z44" s="28">
        <f t="shared" si="15"/>
        <v>531604</v>
      </c>
      <c r="AA44" s="28">
        <f t="shared" si="15"/>
        <v>191990</v>
      </c>
      <c r="AB44" s="28">
        <f t="shared" si="15"/>
        <v>177975</v>
      </c>
      <c r="AC44" s="28">
        <f t="shared" si="15"/>
        <v>5034852</v>
      </c>
      <c r="AD44" s="28">
        <f t="shared" si="15"/>
        <v>629</v>
      </c>
      <c r="AE44" s="28">
        <f t="shared" si="15"/>
        <v>1536862</v>
      </c>
      <c r="AF44" s="28">
        <f t="shared" si="15"/>
        <v>2087984</v>
      </c>
      <c r="AG44" s="28">
        <f t="shared" si="15"/>
        <v>801741</v>
      </c>
      <c r="AH44" s="28">
        <f t="shared" si="15"/>
        <v>607636</v>
      </c>
    </row>
    <row r="45" spans="1:36" s="3" customFormat="1" ht="15" customHeight="1" x14ac:dyDescent="0.25">
      <c r="A45" s="27"/>
      <c r="C45" s="3" t="s">
        <v>29</v>
      </c>
      <c r="E45" s="28">
        <f>SUM(F45:J45)</f>
        <v>289338</v>
      </c>
      <c r="F45" s="28">
        <f>'[1]sum-roro'!F10</f>
        <v>0</v>
      </c>
      <c r="G45" s="28">
        <f>'[1]sum-roro'!F85</f>
        <v>50704</v>
      </c>
      <c r="H45" s="28">
        <f>'[1]sum-roro'!F209</f>
        <v>113483</v>
      </c>
      <c r="I45" s="28">
        <f>'[1]sum-roro'!F362</f>
        <v>69214</v>
      </c>
      <c r="J45" s="28">
        <f>'[1]sum-roro'!F435</f>
        <v>55937</v>
      </c>
      <c r="K45" s="28">
        <f>SUM(L45:P45)</f>
        <v>380506</v>
      </c>
      <c r="L45" s="28">
        <f>'[1]sum-roro'!Q10</f>
        <v>0</v>
      </c>
      <c r="M45" s="28">
        <f>'[1]sum-roro'!Q85</f>
        <v>72605</v>
      </c>
      <c r="N45" s="28">
        <f>'[1]sum-roro'!Q209</f>
        <v>144523</v>
      </c>
      <c r="O45" s="28">
        <f>'[1]sum-roro'!Q362</f>
        <v>81180</v>
      </c>
      <c r="P45" s="28">
        <f>'[1]sum-roro'!Q435</f>
        <v>82198</v>
      </c>
      <c r="Q45" s="28">
        <f>SUM(R45:V45)</f>
        <v>333813</v>
      </c>
      <c r="R45" s="28">
        <f>'[1]sum-roro'!AB10</f>
        <v>0</v>
      </c>
      <c r="S45" s="28">
        <f>'[1]sum-roro'!AB85</f>
        <v>46033</v>
      </c>
      <c r="T45" s="28">
        <f>'[1]sum-roro'!AB209</f>
        <v>122685</v>
      </c>
      <c r="U45" s="28">
        <f>'[1]sum-roro'!AB362</f>
        <v>69332</v>
      </c>
      <c r="V45" s="28">
        <f>'[1]sum-roro'!AB435</f>
        <v>95763</v>
      </c>
      <c r="W45" s="28">
        <f>SUM(X45:AB45)</f>
        <v>360685</v>
      </c>
      <c r="X45" s="28">
        <f>'[1]sum-roro'!AM10</f>
        <v>0</v>
      </c>
      <c r="Y45" s="28">
        <f>'[1]sum-roro'!AM85</f>
        <v>53625</v>
      </c>
      <c r="Z45" s="28">
        <f>'[1]sum-roro'!AM209</f>
        <v>133991</v>
      </c>
      <c r="AA45" s="28">
        <f>'[1]sum-roro'!AM362</f>
        <v>70178</v>
      </c>
      <c r="AB45" s="28">
        <f>'[1]sum-roro'!AM435</f>
        <v>102891</v>
      </c>
      <c r="AC45" s="28">
        <f>SUM(AD45:AH45)</f>
        <v>1364342</v>
      </c>
      <c r="AD45" s="28">
        <f t="shared" ref="AD45:AH48" si="16">F45+L45+R45+X45</f>
        <v>0</v>
      </c>
      <c r="AE45" s="28">
        <f t="shared" si="16"/>
        <v>222967</v>
      </c>
      <c r="AF45" s="28">
        <f t="shared" si="16"/>
        <v>514682</v>
      </c>
      <c r="AG45" s="28">
        <f t="shared" si="16"/>
        <v>289904</v>
      </c>
      <c r="AH45" s="28">
        <f t="shared" si="16"/>
        <v>336789</v>
      </c>
    </row>
    <row r="46" spans="1:36" s="3" customFormat="1" ht="15" customHeight="1" x14ac:dyDescent="0.25">
      <c r="A46" s="27"/>
      <c r="C46" s="3" t="s">
        <v>30</v>
      </c>
      <c r="E46" s="28">
        <f>SUM(F46:J46)</f>
        <v>395261</v>
      </c>
      <c r="F46" s="28">
        <f>'[1]sum-roro'!G10</f>
        <v>0</v>
      </c>
      <c r="G46" s="28">
        <f>'[1]sum-roro'!G85</f>
        <v>120875</v>
      </c>
      <c r="H46" s="28">
        <f>'[1]sum-roro'!G209</f>
        <v>161344</v>
      </c>
      <c r="I46" s="28">
        <f>'[1]sum-roro'!G362</f>
        <v>75363</v>
      </c>
      <c r="J46" s="28">
        <f>'[1]sum-roro'!G435</f>
        <v>37679</v>
      </c>
      <c r="K46" s="28">
        <f>SUM(L46:P46)</f>
        <v>514682</v>
      </c>
      <c r="L46" s="28">
        <f>'[1]sum-roro'!R10</f>
        <v>0</v>
      </c>
      <c r="M46" s="28">
        <f>'[1]sum-roro'!R85</f>
        <v>171073</v>
      </c>
      <c r="N46" s="28">
        <f>'[1]sum-roro'!R209</f>
        <v>217528</v>
      </c>
      <c r="O46" s="28">
        <f>'[1]sum-roro'!R362</f>
        <v>81687</v>
      </c>
      <c r="P46" s="28">
        <f>'[1]sum-roro'!R435</f>
        <v>44394</v>
      </c>
      <c r="Q46" s="28">
        <f>SUM(R46:V46)</f>
        <v>443663</v>
      </c>
      <c r="R46" s="28">
        <f>'[1]sum-roro'!AC10</f>
        <v>0</v>
      </c>
      <c r="S46" s="28">
        <f>'[1]sum-roro'!AC85</f>
        <v>124413</v>
      </c>
      <c r="T46" s="28">
        <f>'[1]sum-roro'!AC209</f>
        <v>196475</v>
      </c>
      <c r="U46" s="28">
        <f>'[1]sum-roro'!AC362</f>
        <v>75058</v>
      </c>
      <c r="V46" s="28">
        <f>'[1]sum-roro'!AC435</f>
        <v>47717</v>
      </c>
      <c r="W46" s="28">
        <f>SUM(X46:AB46)</f>
        <v>439004</v>
      </c>
      <c r="X46" s="28">
        <f>'[1]sum-roro'!AN10</f>
        <v>0</v>
      </c>
      <c r="Y46" s="28">
        <f>'[1]sum-roro'!AN85</f>
        <v>124931</v>
      </c>
      <c r="Z46" s="28">
        <f>'[1]sum-roro'!AN209</f>
        <v>196738</v>
      </c>
      <c r="AA46" s="28">
        <f>'[1]sum-roro'!AN362</f>
        <v>71529</v>
      </c>
      <c r="AB46" s="28">
        <f>'[1]sum-roro'!AN435</f>
        <v>45806</v>
      </c>
      <c r="AC46" s="28">
        <f>SUM(AD46:AH46)</f>
        <v>1792610</v>
      </c>
      <c r="AD46" s="28">
        <f t="shared" si="16"/>
        <v>0</v>
      </c>
      <c r="AE46" s="28">
        <f t="shared" si="16"/>
        <v>541292</v>
      </c>
      <c r="AF46" s="28">
        <f t="shared" si="16"/>
        <v>772085</v>
      </c>
      <c r="AG46" s="28">
        <f t="shared" si="16"/>
        <v>303637</v>
      </c>
      <c r="AH46" s="28">
        <f t="shared" si="16"/>
        <v>175596</v>
      </c>
    </row>
    <row r="47" spans="1:36" s="3" customFormat="1" ht="15" customHeight="1" x14ac:dyDescent="0.25">
      <c r="A47" s="27"/>
      <c r="C47" s="3" t="s">
        <v>31</v>
      </c>
      <c r="E47" s="28">
        <f>SUM(F47:J47)</f>
        <v>137729</v>
      </c>
      <c r="F47" s="28">
        <f>'[1]sum-roro'!H10</f>
        <v>0</v>
      </c>
      <c r="G47" s="28">
        <f>'[1]sum-roro'!H85</f>
        <v>57667</v>
      </c>
      <c r="H47" s="28">
        <f>'[1]sum-roro'!H209</f>
        <v>49472</v>
      </c>
      <c r="I47" s="28">
        <f>'[1]sum-roro'!H362</f>
        <v>24003</v>
      </c>
      <c r="J47" s="28">
        <f>'[1]sum-roro'!H435</f>
        <v>6587</v>
      </c>
      <c r="K47" s="28">
        <f>SUM(L47:P47)</f>
        <v>160249</v>
      </c>
      <c r="L47" s="28">
        <f>'[1]sum-roro'!S10</f>
        <v>0</v>
      </c>
      <c r="M47" s="28">
        <f>'[1]sum-roro'!S85</f>
        <v>65278</v>
      </c>
      <c r="N47" s="28">
        <f>'[1]sum-roro'!S209</f>
        <v>65174</v>
      </c>
      <c r="O47" s="28">
        <f>'[1]sum-roro'!S362</f>
        <v>23415</v>
      </c>
      <c r="P47" s="28">
        <f>'[1]sum-roro'!S435</f>
        <v>6382</v>
      </c>
      <c r="Q47" s="28">
        <f>SUM(R47:V47)</f>
        <v>156293</v>
      </c>
      <c r="R47" s="28">
        <f>'[1]sum-roro'!AD10</f>
        <v>0</v>
      </c>
      <c r="S47" s="28">
        <f>'[1]sum-roro'!AD85</f>
        <v>57308</v>
      </c>
      <c r="T47" s="28">
        <f>'[1]sum-roro'!AD209</f>
        <v>68608</v>
      </c>
      <c r="U47" s="28">
        <f>'[1]sum-roro'!AD362</f>
        <v>23974</v>
      </c>
      <c r="V47" s="28">
        <f>'[1]sum-roro'!AD435</f>
        <v>6403</v>
      </c>
      <c r="W47" s="28">
        <f>SUM(X47:AB47)</f>
        <v>159241</v>
      </c>
      <c r="X47" s="28">
        <f>'[1]sum-roro'!AO10</f>
        <v>0</v>
      </c>
      <c r="Y47" s="28">
        <f>'[1]sum-roro'!AO85</f>
        <v>56648</v>
      </c>
      <c r="Z47" s="28">
        <f>'[1]sum-roro'!AO209</f>
        <v>67228</v>
      </c>
      <c r="AA47" s="28">
        <f>'[1]sum-roro'!AO362</f>
        <v>22834</v>
      </c>
      <c r="AB47" s="28">
        <f>'[1]sum-roro'!AO435</f>
        <v>12531</v>
      </c>
      <c r="AC47" s="28">
        <f>SUM(AD47:AH47)</f>
        <v>613512</v>
      </c>
      <c r="AD47" s="28">
        <f t="shared" si="16"/>
        <v>0</v>
      </c>
      <c r="AE47" s="28">
        <f t="shared" si="16"/>
        <v>236901</v>
      </c>
      <c r="AF47" s="28">
        <f t="shared" si="16"/>
        <v>250482</v>
      </c>
      <c r="AG47" s="28">
        <f t="shared" si="16"/>
        <v>94226</v>
      </c>
      <c r="AH47" s="28">
        <f t="shared" si="16"/>
        <v>31903</v>
      </c>
    </row>
    <row r="48" spans="1:36" s="3" customFormat="1" ht="15" customHeight="1" x14ac:dyDescent="0.25">
      <c r="A48" s="27"/>
      <c r="C48" s="3" t="s">
        <v>32</v>
      </c>
      <c r="E48" s="28">
        <f>SUM(F48:J48)</f>
        <v>322118</v>
      </c>
      <c r="F48" s="28">
        <f>'[1]sum-roro'!I10</f>
        <v>77</v>
      </c>
      <c r="G48" s="28">
        <f>'[1]sum-roro'!I85</f>
        <v>128482</v>
      </c>
      <c r="H48" s="28">
        <f>'[1]sum-roro'!I209</f>
        <v>148015</v>
      </c>
      <c r="I48" s="28">
        <f>'[1]sum-roro'!I362</f>
        <v>29666</v>
      </c>
      <c r="J48" s="28">
        <f>'[1]sum-roro'!I435</f>
        <v>15878</v>
      </c>
      <c r="K48" s="28">
        <f>SUM(L48:P48)</f>
        <v>319911</v>
      </c>
      <c r="L48" s="28">
        <f>'[1]sum-roro'!T10</f>
        <v>298</v>
      </c>
      <c r="M48" s="28">
        <f>'[1]sum-roro'!T85</f>
        <v>141492</v>
      </c>
      <c r="N48" s="28">
        <f>'[1]sum-roro'!T209</f>
        <v>136131</v>
      </c>
      <c r="O48" s="28">
        <f>'[1]sum-roro'!T362</f>
        <v>27817</v>
      </c>
      <c r="P48" s="28">
        <f>'[1]sum-roro'!T435</f>
        <v>14173</v>
      </c>
      <c r="Q48" s="28">
        <f>SUM(R48:V48)</f>
        <v>310490</v>
      </c>
      <c r="R48" s="28">
        <f>'[1]sum-roro'!AE10</f>
        <v>254</v>
      </c>
      <c r="S48" s="28">
        <f>'[1]sum-roro'!AE85</f>
        <v>131702</v>
      </c>
      <c r="T48" s="28">
        <f>'[1]sum-roro'!AE209</f>
        <v>132942</v>
      </c>
      <c r="U48" s="28">
        <f>'[1]sum-roro'!AE362</f>
        <v>29042</v>
      </c>
      <c r="V48" s="28">
        <f>'[1]sum-roro'!AE435</f>
        <v>16550</v>
      </c>
      <c r="W48" s="28">
        <f>SUM(X48:AB48)</f>
        <v>311869</v>
      </c>
      <c r="X48" s="28">
        <f>'[1]sum-roro'!AP10</f>
        <v>0</v>
      </c>
      <c r="Y48" s="28">
        <f>'[1]sum-roro'!AP85</f>
        <v>134026</v>
      </c>
      <c r="Z48" s="28">
        <f>'[1]sum-roro'!AP209</f>
        <v>133647</v>
      </c>
      <c r="AA48" s="28">
        <f>'[1]sum-roro'!AP362</f>
        <v>27449</v>
      </c>
      <c r="AB48" s="28">
        <f>'[1]sum-roro'!AP435</f>
        <v>16747</v>
      </c>
      <c r="AC48" s="28">
        <f>SUM(AD48:AH48)</f>
        <v>1264388</v>
      </c>
      <c r="AD48" s="28">
        <f t="shared" si="16"/>
        <v>629</v>
      </c>
      <c r="AE48" s="28">
        <f t="shared" si="16"/>
        <v>535702</v>
      </c>
      <c r="AF48" s="28">
        <f t="shared" si="16"/>
        <v>550735</v>
      </c>
      <c r="AG48" s="28">
        <f t="shared" si="16"/>
        <v>113974</v>
      </c>
      <c r="AH48" s="28">
        <f t="shared" si="16"/>
        <v>63348</v>
      </c>
    </row>
    <row r="49" spans="1:34" s="3" customFormat="1" ht="15" customHeight="1" x14ac:dyDescent="0.25">
      <c r="A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s="3" customFormat="1" ht="15" customHeight="1" x14ac:dyDescent="0.25">
      <c r="A50" s="27"/>
      <c r="B50" s="3" t="s">
        <v>20</v>
      </c>
      <c r="E50" s="28">
        <f t="shared" ref="E50:AH50" si="17">SUM(E51:E54)</f>
        <v>1148370</v>
      </c>
      <c r="F50" s="28">
        <f t="shared" si="17"/>
        <v>82</v>
      </c>
      <c r="G50" s="28">
        <f t="shared" si="17"/>
        <v>372713</v>
      </c>
      <c r="H50" s="28">
        <f t="shared" si="17"/>
        <v>473722</v>
      </c>
      <c r="I50" s="28">
        <f t="shared" si="17"/>
        <v>193667</v>
      </c>
      <c r="J50" s="28">
        <f t="shared" si="17"/>
        <v>108186</v>
      </c>
      <c r="K50" s="28">
        <f t="shared" si="17"/>
        <v>1369636</v>
      </c>
      <c r="L50" s="28">
        <f t="shared" si="17"/>
        <v>296</v>
      </c>
      <c r="M50" s="28">
        <f t="shared" si="17"/>
        <v>470168</v>
      </c>
      <c r="N50" s="28">
        <f t="shared" si="17"/>
        <v>548616</v>
      </c>
      <c r="O50" s="28">
        <f t="shared" si="17"/>
        <v>210594</v>
      </c>
      <c r="P50" s="28">
        <f t="shared" si="17"/>
        <v>139962</v>
      </c>
      <c r="Q50" s="28">
        <f t="shared" si="17"/>
        <v>1241028</v>
      </c>
      <c r="R50" s="28">
        <f t="shared" si="17"/>
        <v>245</v>
      </c>
      <c r="S50" s="28">
        <f t="shared" si="17"/>
        <v>371439</v>
      </c>
      <c r="T50" s="28">
        <f t="shared" si="17"/>
        <v>508682</v>
      </c>
      <c r="U50" s="28">
        <f t="shared" si="17"/>
        <v>193428</v>
      </c>
      <c r="V50" s="28">
        <f t="shared" si="17"/>
        <v>167234</v>
      </c>
      <c r="W50" s="28">
        <f t="shared" si="17"/>
        <v>1258039</v>
      </c>
      <c r="X50" s="28">
        <f t="shared" si="17"/>
        <v>0</v>
      </c>
      <c r="Y50" s="28">
        <f t="shared" si="17"/>
        <v>382562</v>
      </c>
      <c r="Z50" s="28">
        <f t="shared" si="17"/>
        <v>513478</v>
      </c>
      <c r="AA50" s="28">
        <f t="shared" si="17"/>
        <v>187118</v>
      </c>
      <c r="AB50" s="28">
        <f t="shared" si="17"/>
        <v>174881</v>
      </c>
      <c r="AC50" s="28">
        <f t="shared" si="17"/>
        <v>5017073</v>
      </c>
      <c r="AD50" s="28">
        <f t="shared" si="17"/>
        <v>623</v>
      </c>
      <c r="AE50" s="28">
        <f t="shared" si="17"/>
        <v>1596882</v>
      </c>
      <c r="AF50" s="28">
        <f t="shared" si="17"/>
        <v>2044498</v>
      </c>
      <c r="AG50" s="28">
        <f t="shared" si="17"/>
        <v>784807</v>
      </c>
      <c r="AH50" s="28">
        <f t="shared" si="17"/>
        <v>590263</v>
      </c>
    </row>
    <row r="51" spans="1:34" s="3" customFormat="1" ht="15" customHeight="1" x14ac:dyDescent="0.25">
      <c r="A51" s="27"/>
      <c r="C51" s="3" t="s">
        <v>29</v>
      </c>
      <c r="E51" s="28">
        <f>SUM(F51:J51)</f>
        <v>296729</v>
      </c>
      <c r="F51" s="28">
        <f>'[1]sum-roro'!K10</f>
        <v>0</v>
      </c>
      <c r="G51" s="28">
        <f>'[1]sum-roro'!K85</f>
        <v>54751</v>
      </c>
      <c r="H51" s="28">
        <f>'[1]sum-roro'!K209</f>
        <v>118053</v>
      </c>
      <c r="I51" s="28">
        <f>'[1]sum-roro'!K362</f>
        <v>69539</v>
      </c>
      <c r="J51" s="28">
        <f>'[1]sum-roro'!K435</f>
        <v>54386</v>
      </c>
      <c r="K51" s="28">
        <f>SUM(L51:P51)</f>
        <v>381041</v>
      </c>
      <c r="L51" s="28">
        <f>'[1]sum-roro'!V10</f>
        <v>0</v>
      </c>
      <c r="M51" s="28">
        <f>'[1]sum-roro'!V85</f>
        <v>79319</v>
      </c>
      <c r="N51" s="28">
        <f>'[1]sum-roro'!V209</f>
        <v>141982</v>
      </c>
      <c r="O51" s="28">
        <f>'[1]sum-roro'!V362</f>
        <v>81928</v>
      </c>
      <c r="P51" s="28">
        <f>'[1]sum-roro'!V435</f>
        <v>77812</v>
      </c>
      <c r="Q51" s="28">
        <f>SUM(R51:V51)</f>
        <v>331642</v>
      </c>
      <c r="R51" s="28">
        <f>'[1]sum-roro'!AG10</f>
        <v>0</v>
      </c>
      <c r="S51" s="28">
        <f>'[1]sum-roro'!AG85</f>
        <v>46171</v>
      </c>
      <c r="T51" s="28">
        <f>'[1]sum-roro'!AG209</f>
        <v>122826</v>
      </c>
      <c r="U51" s="28">
        <f>'[1]sum-roro'!AG362</f>
        <v>69530</v>
      </c>
      <c r="V51" s="28">
        <f>'[1]sum-roro'!AG435</f>
        <v>93115</v>
      </c>
      <c r="W51" s="28">
        <f>SUM(X51:AB51)</f>
        <v>356647</v>
      </c>
      <c r="X51" s="28">
        <f>'[1]sum-roro'!AR10</f>
        <v>0</v>
      </c>
      <c r="Y51" s="28">
        <f>'[1]sum-roro'!AR85</f>
        <v>54789</v>
      </c>
      <c r="Z51" s="28">
        <f>'[1]sum-roro'!AR209</f>
        <v>130530</v>
      </c>
      <c r="AA51" s="28">
        <f>'[1]sum-roro'!AR362</f>
        <v>69529</v>
      </c>
      <c r="AB51" s="28">
        <f>'[1]sum-roro'!AR435</f>
        <v>101799</v>
      </c>
      <c r="AC51" s="28">
        <f>SUM(AD51:AH51)</f>
        <v>1366059</v>
      </c>
      <c r="AD51" s="28">
        <f t="shared" ref="AD51:AH54" si="18">F51+L51+R51+X51</f>
        <v>0</v>
      </c>
      <c r="AE51" s="28">
        <f t="shared" si="18"/>
        <v>235030</v>
      </c>
      <c r="AF51" s="28">
        <f t="shared" si="18"/>
        <v>513391</v>
      </c>
      <c r="AG51" s="28">
        <f t="shared" si="18"/>
        <v>290526</v>
      </c>
      <c r="AH51" s="28">
        <f t="shared" si="18"/>
        <v>327112</v>
      </c>
    </row>
    <row r="52" spans="1:34" s="3" customFormat="1" ht="15" customHeight="1" x14ac:dyDescent="0.25">
      <c r="A52" s="27"/>
      <c r="C52" s="3" t="s">
        <v>30</v>
      </c>
      <c r="E52" s="28">
        <f>SUM(F52:J52)</f>
        <v>401396</v>
      </c>
      <c r="F52" s="28">
        <f>'[1]sum-roro'!L10</f>
        <v>0</v>
      </c>
      <c r="G52" s="28">
        <f>'[1]sum-roro'!L85</f>
        <v>139456</v>
      </c>
      <c r="H52" s="28">
        <f>'[1]sum-roro'!L209</f>
        <v>156382</v>
      </c>
      <c r="I52" s="28">
        <f>'[1]sum-roro'!L362</f>
        <v>72386</v>
      </c>
      <c r="J52" s="28">
        <f>'[1]sum-roro'!L435</f>
        <v>33172</v>
      </c>
      <c r="K52" s="28">
        <f>SUM(L52:P52)</f>
        <v>522459</v>
      </c>
      <c r="L52" s="28">
        <f>'[1]sum-roro'!W10</f>
        <v>0</v>
      </c>
      <c r="M52" s="28">
        <f>'[1]sum-roro'!W85</f>
        <v>193939</v>
      </c>
      <c r="N52" s="28">
        <f>'[1]sum-roro'!W209</f>
        <v>207279</v>
      </c>
      <c r="O52" s="28">
        <f>'[1]sum-roro'!W362</f>
        <v>79558</v>
      </c>
      <c r="P52" s="28">
        <f>'[1]sum-roro'!W435</f>
        <v>41683</v>
      </c>
      <c r="Q52" s="28">
        <f>SUM(R52:V52)</f>
        <v>445865</v>
      </c>
      <c r="R52" s="28">
        <f>'[1]sum-roro'!AH10</f>
        <v>0</v>
      </c>
      <c r="S52" s="28">
        <f>'[1]sum-roro'!AH85</f>
        <v>138132</v>
      </c>
      <c r="T52" s="28">
        <f>'[1]sum-roro'!AH209</f>
        <v>184998</v>
      </c>
      <c r="U52" s="28">
        <f>'[1]sum-roro'!AH362</f>
        <v>72730</v>
      </c>
      <c r="V52" s="28">
        <f>'[1]sum-roro'!AH435</f>
        <v>50005</v>
      </c>
      <c r="W52" s="28">
        <f>SUM(X52:AB52)</f>
        <v>436815</v>
      </c>
      <c r="X52" s="28">
        <f>'[1]sum-roro'!AS10</f>
        <v>0</v>
      </c>
      <c r="Y52" s="28">
        <f>'[1]sum-roro'!AS85</f>
        <v>138806</v>
      </c>
      <c r="Z52" s="28">
        <f>'[1]sum-roro'!AS209</f>
        <v>182590</v>
      </c>
      <c r="AA52" s="28">
        <f>'[1]sum-roro'!AS362</f>
        <v>68252</v>
      </c>
      <c r="AB52" s="28">
        <f>'[1]sum-roro'!AS435</f>
        <v>47167</v>
      </c>
      <c r="AC52" s="28">
        <f>SUM(AD52:AH52)</f>
        <v>1806535</v>
      </c>
      <c r="AD52" s="28">
        <f t="shared" si="18"/>
        <v>0</v>
      </c>
      <c r="AE52" s="28">
        <f t="shared" si="18"/>
        <v>610333</v>
      </c>
      <c r="AF52" s="28">
        <f t="shared" si="18"/>
        <v>731249</v>
      </c>
      <c r="AG52" s="28">
        <f t="shared" si="18"/>
        <v>292926</v>
      </c>
      <c r="AH52" s="28">
        <f t="shared" si="18"/>
        <v>172027</v>
      </c>
    </row>
    <row r="53" spans="1:34" s="3" customFormat="1" ht="15" customHeight="1" x14ac:dyDescent="0.25">
      <c r="A53" s="27"/>
      <c r="C53" s="3" t="s">
        <v>31</v>
      </c>
      <c r="E53" s="28">
        <f>SUM(F53:J53)</f>
        <v>124637</v>
      </c>
      <c r="F53" s="28">
        <f>'[1]sum-roro'!M10</f>
        <v>0</v>
      </c>
      <c r="G53" s="28">
        <f>'[1]sum-roro'!M85</f>
        <v>43789</v>
      </c>
      <c r="H53" s="28">
        <f>'[1]sum-roro'!M209</f>
        <v>52612</v>
      </c>
      <c r="I53" s="28">
        <f>'[1]sum-roro'!M362</f>
        <v>22724</v>
      </c>
      <c r="J53" s="28">
        <f>'[1]sum-roro'!M435</f>
        <v>5512</v>
      </c>
      <c r="K53" s="28">
        <f>SUM(L53:P53)</f>
        <v>145950</v>
      </c>
      <c r="L53" s="28">
        <f>'[1]sum-roro'!X10</f>
        <v>0</v>
      </c>
      <c r="M53" s="28">
        <f>'[1]sum-roro'!X85</f>
        <v>54335</v>
      </c>
      <c r="N53" s="28">
        <f>'[1]sum-roro'!X209</f>
        <v>63225</v>
      </c>
      <c r="O53" s="28">
        <f>'[1]sum-roro'!X362</f>
        <v>22593</v>
      </c>
      <c r="P53" s="28">
        <f>'[1]sum-roro'!X435</f>
        <v>5797</v>
      </c>
      <c r="Q53" s="28">
        <f>SUM(R53:V53)</f>
        <v>149255</v>
      </c>
      <c r="R53" s="28">
        <f>'[1]sum-roro'!AI10</f>
        <v>0</v>
      </c>
      <c r="S53" s="28">
        <f>'[1]sum-roro'!AI85</f>
        <v>49961</v>
      </c>
      <c r="T53" s="28">
        <f>'[1]sum-roro'!AI209</f>
        <v>69006</v>
      </c>
      <c r="U53" s="28">
        <f>'[1]sum-roro'!AI362</f>
        <v>23269</v>
      </c>
      <c r="V53" s="28">
        <f>'[1]sum-roro'!AI435</f>
        <v>7019</v>
      </c>
      <c r="W53" s="28">
        <f>SUM(X53:AB53)</f>
        <v>149481</v>
      </c>
      <c r="X53" s="28">
        <f>'[1]sum-roro'!AT10</f>
        <v>0</v>
      </c>
      <c r="Y53" s="28">
        <f>'[1]sum-roro'!AT85</f>
        <v>49167</v>
      </c>
      <c r="Z53" s="28">
        <f>'[1]sum-roro'!AT209</f>
        <v>67403</v>
      </c>
      <c r="AA53" s="28">
        <f>'[1]sum-roro'!AT362</f>
        <v>22339</v>
      </c>
      <c r="AB53" s="28">
        <f>'[1]sum-roro'!AT435</f>
        <v>10572</v>
      </c>
      <c r="AC53" s="28">
        <f>SUM(AD53:AH53)</f>
        <v>569323</v>
      </c>
      <c r="AD53" s="28">
        <f t="shared" si="18"/>
        <v>0</v>
      </c>
      <c r="AE53" s="28">
        <f t="shared" si="18"/>
        <v>197252</v>
      </c>
      <c r="AF53" s="28">
        <f t="shared" si="18"/>
        <v>252246</v>
      </c>
      <c r="AG53" s="28">
        <f t="shared" si="18"/>
        <v>90925</v>
      </c>
      <c r="AH53" s="28">
        <f t="shared" si="18"/>
        <v>28900</v>
      </c>
    </row>
    <row r="54" spans="1:34" s="3" customFormat="1" ht="15" customHeight="1" x14ac:dyDescent="0.25">
      <c r="A54" s="27"/>
      <c r="C54" s="3" t="s">
        <v>32</v>
      </c>
      <c r="E54" s="28">
        <f>SUM(F54:J54)</f>
        <v>325608</v>
      </c>
      <c r="F54" s="28">
        <f>'[1]sum-roro'!N10</f>
        <v>82</v>
      </c>
      <c r="G54" s="28">
        <f>'[1]sum-roro'!N85</f>
        <v>134717</v>
      </c>
      <c r="H54" s="28">
        <f>'[1]sum-roro'!N209</f>
        <v>146675</v>
      </c>
      <c r="I54" s="28">
        <f>'[1]sum-roro'!N362</f>
        <v>29018</v>
      </c>
      <c r="J54" s="28">
        <f>'[1]sum-roro'!N435</f>
        <v>15116</v>
      </c>
      <c r="K54" s="28">
        <f>SUM(L54:P54)</f>
        <v>320186</v>
      </c>
      <c r="L54" s="28">
        <f>'[1]sum-roro'!Y10</f>
        <v>296</v>
      </c>
      <c r="M54" s="28">
        <f>'[1]sum-roro'!Y85</f>
        <v>142575</v>
      </c>
      <c r="N54" s="28">
        <f>'[1]sum-roro'!Y209</f>
        <v>136130</v>
      </c>
      <c r="O54" s="28">
        <f>'[1]sum-roro'!Y362</f>
        <v>26515</v>
      </c>
      <c r="P54" s="28">
        <f>'[1]sum-roro'!Y435</f>
        <v>14670</v>
      </c>
      <c r="Q54" s="28">
        <f>SUM(R54:V54)</f>
        <v>314266</v>
      </c>
      <c r="R54" s="28">
        <f>'[1]sum-roro'!AJ10</f>
        <v>245</v>
      </c>
      <c r="S54" s="28">
        <f>'[1]sum-roro'!AJ85</f>
        <v>137175</v>
      </c>
      <c r="T54" s="28">
        <f>'[1]sum-roro'!AJ209</f>
        <v>131852</v>
      </c>
      <c r="U54" s="28">
        <f>'[1]sum-roro'!AJ362</f>
        <v>27899</v>
      </c>
      <c r="V54" s="28">
        <f>'[1]sum-roro'!AJ435</f>
        <v>17095</v>
      </c>
      <c r="W54" s="28">
        <f>SUM(X54:AB54)</f>
        <v>315096</v>
      </c>
      <c r="X54" s="28">
        <f>'[1]sum-roro'!AU10</f>
        <v>0</v>
      </c>
      <c r="Y54" s="28">
        <f>'[1]sum-roro'!AU85</f>
        <v>139800</v>
      </c>
      <c r="Z54" s="28">
        <f>'[1]sum-roro'!AU209</f>
        <v>132955</v>
      </c>
      <c r="AA54" s="28">
        <f>'[1]sum-roro'!AU362</f>
        <v>26998</v>
      </c>
      <c r="AB54" s="28">
        <f>'[1]sum-roro'!AU435</f>
        <v>15343</v>
      </c>
      <c r="AC54" s="28">
        <f>SUM(AD54:AH54)</f>
        <v>1275156</v>
      </c>
      <c r="AD54" s="28">
        <f t="shared" si="18"/>
        <v>623</v>
      </c>
      <c r="AE54" s="28">
        <f t="shared" si="18"/>
        <v>554267</v>
      </c>
      <c r="AF54" s="28">
        <f t="shared" si="18"/>
        <v>547612</v>
      </c>
      <c r="AG54" s="28">
        <f t="shared" si="18"/>
        <v>110430</v>
      </c>
      <c r="AH54" s="28">
        <f t="shared" si="18"/>
        <v>62224</v>
      </c>
    </row>
    <row r="55" spans="1:34" s="3" customFormat="1" ht="15" customHeight="1" x14ac:dyDescent="0.25">
      <c r="A55" s="32"/>
      <c r="B55" s="33"/>
      <c r="C55" s="33"/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35"/>
      <c r="AE55" s="35"/>
      <c r="AF55" s="34"/>
      <c r="AG55" s="35"/>
      <c r="AH55" s="35"/>
    </row>
    <row r="56" spans="1:34" s="3" customFormat="1" ht="15" customHeight="1" x14ac:dyDescent="0.25">
      <c r="AC56" s="36"/>
      <c r="AD56" s="36"/>
      <c r="AE56" s="36"/>
      <c r="AF56" s="36"/>
      <c r="AG56" s="36"/>
      <c r="AH56" s="36"/>
    </row>
    <row r="57" spans="1:34" s="37" customFormat="1" ht="15" customHeight="1" x14ac:dyDescent="0.2">
      <c r="A57" s="37" t="s">
        <v>33</v>
      </c>
      <c r="AC57" s="38"/>
      <c r="AD57" s="38"/>
      <c r="AE57" s="38"/>
      <c r="AF57" s="38"/>
      <c r="AG57" s="38"/>
      <c r="AH57" s="38"/>
    </row>
    <row r="58" spans="1:34" s="37" customFormat="1" ht="15" customHeight="1" x14ac:dyDescent="0.2">
      <c r="A58" s="37" t="s">
        <v>34</v>
      </c>
      <c r="AC58" s="38"/>
      <c r="AD58" s="38"/>
      <c r="AE58" s="38"/>
      <c r="AF58" s="38"/>
      <c r="AG58" s="38"/>
      <c r="AH58" s="38"/>
    </row>
    <row r="59" spans="1:34" s="37" customFormat="1" ht="15" customHeight="1" x14ac:dyDescent="0.2">
      <c r="A59" s="37" t="s">
        <v>35</v>
      </c>
      <c r="AC59" s="38"/>
      <c r="AD59" s="38"/>
      <c r="AE59" s="38"/>
      <c r="AF59" s="38"/>
      <c r="AG59" s="38"/>
      <c r="AH59" s="38"/>
    </row>
    <row r="60" spans="1:34" s="37" customFormat="1" ht="15" customHeight="1" x14ac:dyDescent="0.2">
      <c r="A60" s="37" t="s">
        <v>36</v>
      </c>
      <c r="AC60" s="38"/>
      <c r="AD60" s="38"/>
      <c r="AE60" s="38"/>
      <c r="AF60" s="38"/>
      <c r="AG60" s="38"/>
      <c r="AH60" s="38"/>
    </row>
    <row r="61" spans="1:34" s="3" customFormat="1" ht="15" customHeight="1" x14ac:dyDescent="0.25">
      <c r="A61" s="37"/>
      <c r="AC61" s="36"/>
      <c r="AD61" s="36"/>
      <c r="AE61" s="36"/>
      <c r="AF61" s="36"/>
      <c r="AG61" s="36"/>
      <c r="AH61" s="36"/>
    </row>
    <row r="62" spans="1:34" s="3" customFormat="1" ht="15" customHeight="1" x14ac:dyDescent="0.25">
      <c r="A62" s="37"/>
      <c r="J62" s="3" t="s">
        <v>37</v>
      </c>
      <c r="AC62" s="36"/>
      <c r="AD62" s="36"/>
      <c r="AE62" s="36"/>
      <c r="AF62" s="36"/>
      <c r="AG62" s="36"/>
      <c r="AH62" s="36"/>
    </row>
    <row r="63" spans="1:34" s="3" customFormat="1" ht="15" customHeight="1" x14ac:dyDescent="0.25">
      <c r="AC63" s="36"/>
      <c r="AD63" s="36"/>
      <c r="AE63" s="36"/>
      <c r="AF63" s="36"/>
      <c r="AG63" s="36"/>
      <c r="AH63" s="36"/>
    </row>
    <row r="64" spans="1:34" s="3" customFormat="1" ht="15" customHeight="1" x14ac:dyDescent="0.25">
      <c r="AC64" s="36"/>
      <c r="AD64" s="36"/>
      <c r="AE64" s="36"/>
      <c r="AF64" s="36"/>
      <c r="AG64" s="36"/>
      <c r="AH64" s="36"/>
    </row>
    <row r="65" spans="6:34" s="3" customFormat="1" ht="15" customHeight="1" x14ac:dyDescent="0.25">
      <c r="F65" s="39"/>
      <c r="AC65" s="36"/>
      <c r="AD65" s="36"/>
      <c r="AE65" s="36"/>
      <c r="AF65" s="36"/>
      <c r="AG65" s="36"/>
      <c r="AH65" s="36"/>
    </row>
    <row r="66" spans="6:34" s="3" customFormat="1" ht="15" customHeight="1" x14ac:dyDescent="0.25">
      <c r="AC66" s="36"/>
      <c r="AD66" s="36"/>
      <c r="AE66" s="36"/>
      <c r="AF66" s="36"/>
      <c r="AG66" s="36"/>
      <c r="AH66" s="36"/>
    </row>
    <row r="67" spans="6:34" s="3" customFormat="1" ht="15" customHeight="1" x14ac:dyDescent="0.25">
      <c r="AC67" s="36"/>
      <c r="AD67" s="36"/>
      <c r="AE67" s="36"/>
      <c r="AF67" s="36"/>
      <c r="AG67" s="36"/>
      <c r="AH67" s="36"/>
    </row>
    <row r="68" spans="6:34" s="3" customFormat="1" ht="15" customHeight="1" x14ac:dyDescent="0.25">
      <c r="AC68" s="36"/>
      <c r="AD68" s="36"/>
      <c r="AE68" s="36"/>
      <c r="AF68" s="36"/>
      <c r="AG68" s="36"/>
      <c r="AH68" s="36"/>
    </row>
    <row r="69" spans="6:34" s="3" customFormat="1" ht="15" customHeight="1" x14ac:dyDescent="0.25">
      <c r="AC69" s="36"/>
      <c r="AD69" s="36"/>
      <c r="AE69" s="36"/>
      <c r="AF69" s="36"/>
      <c r="AG69" s="36"/>
      <c r="AH69" s="36"/>
    </row>
    <row r="70" spans="6:34" s="3" customFormat="1" ht="15" customHeight="1" x14ac:dyDescent="0.25">
      <c r="AC70" s="36"/>
      <c r="AD70" s="36"/>
      <c r="AE70" s="36"/>
      <c r="AF70" s="36"/>
      <c r="AG70" s="36"/>
      <c r="AH70" s="36"/>
    </row>
    <row r="71" spans="6:34" s="3" customFormat="1" ht="15" customHeight="1" x14ac:dyDescent="0.25">
      <c r="AC71" s="36"/>
      <c r="AD71" s="36"/>
      <c r="AE71" s="36"/>
      <c r="AF71" s="36"/>
      <c r="AG71" s="36"/>
      <c r="AH71" s="36"/>
    </row>
    <row r="72" spans="6:34" s="3" customFormat="1" ht="15" customHeight="1" x14ac:dyDescent="0.25">
      <c r="AC72" s="36"/>
      <c r="AD72" s="36"/>
      <c r="AE72" s="36"/>
      <c r="AF72" s="36"/>
      <c r="AG72" s="36"/>
      <c r="AH72" s="36"/>
    </row>
    <row r="73" spans="6:34" s="3" customFormat="1" ht="15" customHeight="1" x14ac:dyDescent="0.25">
      <c r="AC73" s="36"/>
      <c r="AD73" s="36"/>
      <c r="AE73" s="36"/>
      <c r="AF73" s="36"/>
      <c r="AG73" s="36"/>
      <c r="AH73" s="36"/>
    </row>
    <row r="74" spans="6:34" s="3" customFormat="1" ht="15" customHeight="1" x14ac:dyDescent="0.25">
      <c r="AC74" s="36"/>
      <c r="AD74" s="36"/>
      <c r="AE74" s="36"/>
      <c r="AF74" s="36"/>
      <c r="AG74" s="36"/>
      <c r="AH74" s="36"/>
    </row>
    <row r="75" spans="6:34" s="3" customFormat="1" ht="15" customHeight="1" x14ac:dyDescent="0.25">
      <c r="AC75" s="36"/>
      <c r="AD75" s="36"/>
      <c r="AE75" s="36"/>
      <c r="AF75" s="36"/>
      <c r="AG75" s="36"/>
      <c r="AH75" s="36"/>
    </row>
    <row r="76" spans="6:34" s="3" customFormat="1" ht="15" customHeight="1" x14ac:dyDescent="0.25">
      <c r="AC76" s="36"/>
      <c r="AD76" s="36"/>
      <c r="AE76" s="36"/>
      <c r="AF76" s="36"/>
      <c r="AG76" s="36"/>
      <c r="AH76" s="36"/>
    </row>
    <row r="77" spans="6:34" s="3" customFormat="1" ht="15" customHeight="1" x14ac:dyDescent="0.25">
      <c r="AC77" s="36"/>
      <c r="AD77" s="36"/>
      <c r="AE77" s="36"/>
      <c r="AF77" s="36"/>
      <c r="AG77" s="36"/>
      <c r="AH77" s="36"/>
    </row>
    <row r="78" spans="6:34" s="3" customFormat="1" ht="15" customHeight="1" x14ac:dyDescent="0.25">
      <c r="AC78" s="36"/>
      <c r="AD78" s="36"/>
      <c r="AE78" s="36"/>
      <c r="AF78" s="36"/>
      <c r="AG78" s="36"/>
      <c r="AH78" s="36"/>
    </row>
    <row r="79" spans="6:34" s="3" customFormat="1" ht="15" customHeight="1" x14ac:dyDescent="0.25">
      <c r="AC79" s="36"/>
      <c r="AD79" s="36"/>
      <c r="AE79" s="36"/>
      <c r="AF79" s="36"/>
      <c r="AG79" s="36"/>
      <c r="AH79" s="36"/>
    </row>
    <row r="80" spans="6:34" s="3" customFormat="1" ht="15" customHeight="1" x14ac:dyDescent="0.25">
      <c r="AC80" s="36"/>
      <c r="AD80" s="36"/>
      <c r="AE80" s="36"/>
      <c r="AF80" s="36"/>
      <c r="AG80" s="36"/>
      <c r="AH80" s="36"/>
    </row>
    <row r="81" spans="3:34" s="3" customFormat="1" ht="15" customHeight="1" x14ac:dyDescent="0.25">
      <c r="AC81" s="36"/>
      <c r="AD81" s="36"/>
      <c r="AE81" s="36"/>
      <c r="AF81" s="36"/>
      <c r="AG81" s="36"/>
      <c r="AH81" s="36"/>
    </row>
    <row r="82" spans="3:34" s="3" customFormat="1" ht="15" customHeight="1" x14ac:dyDescent="0.25">
      <c r="AC82" s="36"/>
      <c r="AD82" s="36"/>
      <c r="AE82" s="36"/>
      <c r="AF82" s="36"/>
      <c r="AG82" s="36"/>
      <c r="AH82" s="36"/>
    </row>
    <row r="83" spans="3:34" s="3" customFormat="1" ht="15" customHeight="1" x14ac:dyDescent="0.25">
      <c r="AC83" s="36"/>
      <c r="AD83" s="36"/>
      <c r="AE83" s="36"/>
      <c r="AF83" s="36"/>
      <c r="AG83" s="36"/>
      <c r="AH83" s="36"/>
    </row>
    <row r="84" spans="3:34" s="3" customFormat="1" ht="15" customHeight="1" x14ac:dyDescent="0.25">
      <c r="AC84" s="36"/>
      <c r="AD84" s="36"/>
      <c r="AE84" s="36"/>
      <c r="AF84" s="36"/>
      <c r="AG84" s="36"/>
      <c r="AH84" s="36"/>
    </row>
    <row r="85" spans="3:34" s="3" customFormat="1" ht="15" customHeight="1" x14ac:dyDescent="0.25">
      <c r="AC85" s="36"/>
      <c r="AD85" s="36"/>
      <c r="AE85" s="36"/>
      <c r="AF85" s="36"/>
      <c r="AG85" s="36"/>
      <c r="AH85" s="36"/>
    </row>
    <row r="86" spans="3:34" s="3" customFormat="1" ht="15" customHeight="1" x14ac:dyDescent="0.25">
      <c r="AC86" s="36"/>
      <c r="AD86" s="36"/>
      <c r="AE86" s="36"/>
      <c r="AF86" s="36"/>
      <c r="AG86" s="36"/>
      <c r="AH86" s="36"/>
    </row>
    <row r="87" spans="3:34" s="3" customFormat="1" ht="15" customHeight="1" x14ac:dyDescent="0.25">
      <c r="AC87" s="36"/>
      <c r="AD87" s="36"/>
      <c r="AE87" s="36"/>
      <c r="AF87" s="36"/>
      <c r="AG87" s="36"/>
      <c r="AH87" s="36"/>
    </row>
    <row r="88" spans="3:34" s="3" customFormat="1" ht="15" customHeight="1" x14ac:dyDescent="0.25">
      <c r="AC88" s="36"/>
      <c r="AD88" s="36"/>
      <c r="AE88" s="36"/>
      <c r="AF88" s="36"/>
      <c r="AG88" s="36"/>
      <c r="AH88" s="36"/>
    </row>
    <row r="89" spans="3:34" s="3" customFormat="1" ht="15" customHeight="1" x14ac:dyDescent="0.25">
      <c r="AC89" s="36"/>
      <c r="AD89" s="36"/>
      <c r="AE89" s="36"/>
      <c r="AF89" s="36"/>
      <c r="AG89" s="36"/>
      <c r="AH89" s="36"/>
    </row>
    <row r="90" spans="3:34" s="3" customFormat="1" ht="15" customHeight="1" x14ac:dyDescent="0.25">
      <c r="AC90" s="36"/>
      <c r="AD90" s="36"/>
      <c r="AE90" s="36"/>
      <c r="AF90" s="36"/>
      <c r="AG90" s="36"/>
      <c r="AH90" s="36"/>
    </row>
    <row r="91" spans="3:34" s="3" customFormat="1" ht="15" customHeight="1" x14ac:dyDescent="0.25">
      <c r="AC91" s="36"/>
      <c r="AD91" s="36"/>
      <c r="AE91" s="36"/>
      <c r="AF91" s="36"/>
      <c r="AG91" s="36"/>
      <c r="AH91" s="36"/>
    </row>
    <row r="92" spans="3:34" s="3" customFormat="1" ht="15" customHeight="1" x14ac:dyDescent="0.25">
      <c r="AC92" s="36"/>
      <c r="AD92" s="36"/>
      <c r="AE92" s="36"/>
      <c r="AF92" s="36"/>
      <c r="AG92" s="36"/>
      <c r="AH92" s="36"/>
    </row>
    <row r="93" spans="3:34" s="3" customFormat="1" ht="15" customHeight="1" x14ac:dyDescent="0.25">
      <c r="AC93" s="36"/>
      <c r="AD93" s="36"/>
      <c r="AE93" s="36"/>
      <c r="AF93" s="36"/>
      <c r="AG93" s="36"/>
      <c r="AH93" s="36"/>
    </row>
    <row r="94" spans="3:34" s="3" customFormat="1" ht="15" customHeight="1" x14ac:dyDescent="0.3">
      <c r="C94" s="40"/>
      <c r="AC94" s="36"/>
      <c r="AD94" s="36"/>
      <c r="AE94" s="36"/>
      <c r="AF94" s="36"/>
      <c r="AG94" s="36"/>
      <c r="AH94" s="36"/>
    </row>
    <row r="95" spans="3:34" s="3" customFormat="1" ht="15" customHeight="1" x14ac:dyDescent="0.25">
      <c r="AC95" s="36"/>
      <c r="AD95" s="36"/>
      <c r="AE95" s="36"/>
      <c r="AF95" s="36"/>
      <c r="AG95" s="36"/>
      <c r="AH95" s="36"/>
    </row>
    <row r="96" spans="3:34" s="3" customFormat="1" ht="15" customHeight="1" x14ac:dyDescent="0.25">
      <c r="AC96" s="36"/>
      <c r="AD96" s="36"/>
      <c r="AE96" s="36"/>
      <c r="AF96" s="36"/>
      <c r="AG96" s="36"/>
      <c r="AH96" s="36"/>
    </row>
    <row r="97" spans="29:34" s="3" customFormat="1" ht="15" customHeight="1" x14ac:dyDescent="0.25">
      <c r="AC97" s="36"/>
      <c r="AD97" s="36"/>
      <c r="AE97" s="36"/>
      <c r="AF97" s="36"/>
      <c r="AG97" s="36"/>
      <c r="AH97" s="36"/>
    </row>
    <row r="98" spans="29:34" s="3" customFormat="1" ht="15" customHeight="1" x14ac:dyDescent="0.25">
      <c r="AC98" s="36"/>
      <c r="AD98" s="36"/>
      <c r="AE98" s="36"/>
      <c r="AF98" s="36"/>
      <c r="AG98" s="36"/>
      <c r="AH98" s="36"/>
    </row>
    <row r="99" spans="29:34" s="3" customFormat="1" ht="15" customHeight="1" x14ac:dyDescent="0.25">
      <c r="AC99" s="36"/>
      <c r="AD99" s="36"/>
      <c r="AE99" s="36"/>
      <c r="AF99" s="36"/>
      <c r="AG99" s="36"/>
      <c r="AH99" s="36"/>
    </row>
    <row r="100" spans="29:34" s="3" customFormat="1" ht="15" customHeight="1" x14ac:dyDescent="0.25">
      <c r="AC100" s="36"/>
      <c r="AD100" s="36"/>
      <c r="AE100" s="36"/>
      <c r="AF100" s="36"/>
      <c r="AG100" s="36"/>
      <c r="AH100" s="36"/>
    </row>
    <row r="101" spans="29:34" s="3" customFormat="1" ht="15" customHeight="1" x14ac:dyDescent="0.25">
      <c r="AC101" s="36"/>
      <c r="AD101" s="36"/>
      <c r="AE101" s="36"/>
      <c r="AF101" s="36"/>
      <c r="AG101" s="36"/>
      <c r="AH101" s="36"/>
    </row>
    <row r="102" spans="29:34" s="3" customFormat="1" ht="15" customHeight="1" x14ac:dyDescent="0.25">
      <c r="AC102" s="36"/>
      <c r="AD102" s="36"/>
      <c r="AE102" s="36"/>
      <c r="AF102" s="36"/>
      <c r="AG102" s="36"/>
      <c r="AH102" s="36"/>
    </row>
    <row r="103" spans="29:34" s="3" customFormat="1" ht="15" customHeight="1" x14ac:dyDescent="0.25">
      <c r="AC103" s="36"/>
      <c r="AD103" s="36"/>
      <c r="AE103" s="36"/>
      <c r="AF103" s="36"/>
      <c r="AG103" s="36"/>
      <c r="AH103" s="36"/>
    </row>
    <row r="104" spans="29:34" s="3" customFormat="1" ht="15" customHeight="1" x14ac:dyDescent="0.25">
      <c r="AC104" s="36"/>
      <c r="AD104" s="36"/>
      <c r="AE104" s="36"/>
      <c r="AF104" s="36"/>
      <c r="AG104" s="36"/>
      <c r="AH104" s="36"/>
    </row>
    <row r="105" spans="29:34" s="3" customFormat="1" ht="15" customHeight="1" x14ac:dyDescent="0.25">
      <c r="AC105" s="36"/>
      <c r="AD105" s="36"/>
      <c r="AE105" s="36"/>
      <c r="AF105" s="36"/>
      <c r="AG105" s="36"/>
      <c r="AH105" s="36"/>
    </row>
    <row r="106" spans="29:34" s="3" customFormat="1" ht="15" customHeight="1" x14ac:dyDescent="0.25">
      <c r="AC106" s="36"/>
      <c r="AD106" s="36"/>
      <c r="AE106" s="36"/>
      <c r="AF106" s="36"/>
      <c r="AG106" s="36"/>
      <c r="AH106" s="36"/>
    </row>
    <row r="107" spans="29:34" s="3" customFormat="1" ht="15" customHeight="1" x14ac:dyDescent="0.25">
      <c r="AC107" s="36"/>
      <c r="AD107" s="36"/>
      <c r="AE107" s="36"/>
      <c r="AF107" s="36"/>
      <c r="AG107" s="36"/>
      <c r="AH107" s="36"/>
    </row>
    <row r="108" spans="29:34" s="3" customFormat="1" ht="15" customHeight="1" x14ac:dyDescent="0.25">
      <c r="AC108" s="36"/>
      <c r="AD108" s="36"/>
      <c r="AE108" s="36"/>
      <c r="AF108" s="36"/>
      <c r="AG108" s="36"/>
      <c r="AH108" s="36"/>
    </row>
    <row r="109" spans="29:34" s="3" customFormat="1" ht="15" customHeight="1" x14ac:dyDescent="0.25">
      <c r="AC109" s="36"/>
      <c r="AD109" s="36"/>
      <c r="AE109" s="36"/>
      <c r="AF109" s="36"/>
      <c r="AG109" s="36"/>
      <c r="AH109" s="36"/>
    </row>
    <row r="110" spans="29:34" s="3" customFormat="1" ht="15" customHeight="1" x14ac:dyDescent="0.25">
      <c r="AC110" s="36"/>
      <c r="AD110" s="36"/>
      <c r="AE110" s="36"/>
      <c r="AF110" s="36"/>
      <c r="AG110" s="36"/>
      <c r="AH110" s="36"/>
    </row>
    <row r="111" spans="29:34" s="3" customFormat="1" ht="15" customHeight="1" x14ac:dyDescent="0.25">
      <c r="AC111" s="36"/>
      <c r="AD111" s="36"/>
      <c r="AE111" s="36"/>
      <c r="AF111" s="36"/>
      <c r="AG111" s="36"/>
      <c r="AH111" s="36"/>
    </row>
    <row r="112" spans="29:34" s="3" customFormat="1" ht="15" customHeight="1" x14ac:dyDescent="0.25">
      <c r="AC112" s="36"/>
      <c r="AD112" s="36"/>
      <c r="AE112" s="36"/>
      <c r="AF112" s="36"/>
      <c r="AG112" s="36"/>
      <c r="AH112" s="36"/>
    </row>
    <row r="113" spans="29:34" s="3" customFormat="1" ht="15" customHeight="1" x14ac:dyDescent="0.25">
      <c r="AC113" s="36"/>
      <c r="AD113" s="36"/>
      <c r="AE113" s="36"/>
      <c r="AF113" s="36"/>
      <c r="AG113" s="36"/>
      <c r="AH113" s="36"/>
    </row>
    <row r="114" spans="29:34" s="3" customFormat="1" ht="15" customHeight="1" x14ac:dyDescent="0.25">
      <c r="AC114" s="36"/>
      <c r="AD114" s="36"/>
      <c r="AE114" s="36"/>
      <c r="AF114" s="36"/>
      <c r="AG114" s="36"/>
      <c r="AH114" s="36"/>
    </row>
    <row r="115" spans="29:34" s="3" customFormat="1" ht="15" customHeight="1" x14ac:dyDescent="0.25"/>
    <row r="116" spans="29:34" s="3" customFormat="1" ht="15" customHeight="1" x14ac:dyDescent="0.25"/>
    <row r="117" spans="29:34" s="3" customFormat="1" ht="15" customHeight="1" x14ac:dyDescent="0.25"/>
    <row r="118" spans="29:34" s="3" customFormat="1" ht="15" customHeight="1" x14ac:dyDescent="0.25"/>
    <row r="119" spans="29:34" s="3" customFormat="1" ht="15" customHeight="1" x14ac:dyDescent="0.25"/>
    <row r="120" spans="29:34" s="3" customFormat="1" ht="15" customHeight="1" x14ac:dyDescent="0.25"/>
    <row r="121" spans="29:34" s="3" customFormat="1" ht="15" customHeight="1" x14ac:dyDescent="0.25"/>
    <row r="122" spans="29:34" s="3" customFormat="1" ht="15" customHeight="1" x14ac:dyDescent="0.25"/>
    <row r="123" spans="29:34" s="3" customFormat="1" ht="15" customHeight="1" x14ac:dyDescent="0.25"/>
    <row r="124" spans="29:34" s="3" customFormat="1" ht="15" customHeight="1" x14ac:dyDescent="0.25"/>
    <row r="125" spans="29:34" s="3" customFormat="1" ht="15" customHeight="1" x14ac:dyDescent="0.25"/>
    <row r="126" spans="29:34" s="3" customFormat="1" ht="15" customHeight="1" x14ac:dyDescent="0.25"/>
    <row r="127" spans="29:34" s="3" customFormat="1" ht="15" customHeight="1" x14ac:dyDescent="0.25"/>
    <row r="128" spans="29:34" s="3" customFormat="1" ht="15" customHeight="1" x14ac:dyDescent="0.25"/>
    <row r="129" s="3" customFormat="1" ht="15" customHeight="1" x14ac:dyDescent="0.25"/>
    <row r="130" s="3" customFormat="1" ht="15" customHeight="1" x14ac:dyDescent="0.25"/>
    <row r="131" s="3" customFormat="1" ht="15" customHeight="1" x14ac:dyDescent="0.25"/>
    <row r="132" s="3" customFormat="1" ht="15" customHeight="1" x14ac:dyDescent="0.25"/>
    <row r="133" s="3" customFormat="1" ht="15" customHeight="1" x14ac:dyDescent="0.25"/>
    <row r="134" s="3" customFormat="1" ht="15" customHeight="1" x14ac:dyDescent="0.25"/>
    <row r="135" s="3" customFormat="1" ht="15" customHeight="1" x14ac:dyDescent="0.25"/>
    <row r="136" s="3" customFormat="1" ht="15" customHeight="1" x14ac:dyDescent="0.25"/>
    <row r="137" s="3" customFormat="1" ht="15" customHeight="1" x14ac:dyDescent="0.25"/>
    <row r="138" s="3" customFormat="1" ht="15" customHeight="1" x14ac:dyDescent="0.25"/>
    <row r="139" s="3" customFormat="1" ht="15" customHeight="1" x14ac:dyDescent="0.25"/>
    <row r="140" s="3" customFormat="1" ht="15" customHeight="1" x14ac:dyDescent="0.25"/>
    <row r="141" s="3" customFormat="1" ht="15" customHeight="1" x14ac:dyDescent="0.25"/>
    <row r="142" s="3" customFormat="1" ht="15" customHeight="1" x14ac:dyDescent="0.25"/>
    <row r="143" s="3" customFormat="1" ht="15" customHeight="1" x14ac:dyDescent="0.25"/>
    <row r="144" s="3" customFormat="1" ht="15" customHeight="1" x14ac:dyDescent="0.25"/>
    <row r="145" s="3" customFormat="1" ht="15" customHeight="1" x14ac:dyDescent="0.25"/>
    <row r="146" s="3" customFormat="1" ht="15" customHeight="1" x14ac:dyDescent="0.25"/>
    <row r="147" s="3" customFormat="1" ht="15" customHeight="1" x14ac:dyDescent="0.25"/>
    <row r="148" s="3" customFormat="1" ht="15" customHeight="1" x14ac:dyDescent="0.25"/>
    <row r="149" s="3" customFormat="1" ht="15" customHeight="1" x14ac:dyDescent="0.25"/>
    <row r="150" s="3" customFormat="1" ht="15" customHeight="1" x14ac:dyDescent="0.25"/>
    <row r="151" s="3" customFormat="1" ht="15" customHeight="1" x14ac:dyDescent="0.25"/>
    <row r="152" s="3" customFormat="1" ht="15" customHeight="1" x14ac:dyDescent="0.25"/>
    <row r="153" s="3" customFormat="1" ht="15" customHeight="1" x14ac:dyDescent="0.25"/>
    <row r="154" s="3" customFormat="1" ht="15" customHeight="1" x14ac:dyDescent="0.25"/>
    <row r="155" s="3" customFormat="1" ht="15" customHeight="1" x14ac:dyDescent="0.25"/>
    <row r="156" s="3" customFormat="1" ht="15" customHeight="1" x14ac:dyDescent="0.25"/>
    <row r="157" s="3" customFormat="1" ht="15" customHeight="1" x14ac:dyDescent="0.25"/>
    <row r="158" s="3" customFormat="1" ht="15" customHeight="1" x14ac:dyDescent="0.25"/>
    <row r="159" s="3" customFormat="1" ht="15" customHeight="1" x14ac:dyDescent="0.25"/>
    <row r="160" s="3" customFormat="1" ht="15" customHeight="1" x14ac:dyDescent="0.25"/>
    <row r="161" s="3" customFormat="1" ht="15" customHeight="1" x14ac:dyDescent="0.25"/>
    <row r="162" s="3" customFormat="1" ht="15" customHeight="1" x14ac:dyDescent="0.25"/>
    <row r="163" s="3" customFormat="1" ht="15" customHeight="1" x14ac:dyDescent="0.25"/>
    <row r="164" s="3" customFormat="1" ht="15" customHeight="1" x14ac:dyDescent="0.25"/>
    <row r="165" s="3" customFormat="1" ht="15" customHeight="1" x14ac:dyDescent="0.25"/>
    <row r="166" s="3" customFormat="1" ht="15" customHeight="1" x14ac:dyDescent="0.25"/>
    <row r="167" s="3" customFormat="1" ht="15" customHeight="1" x14ac:dyDescent="0.25"/>
    <row r="168" s="3" customFormat="1" ht="15" customHeight="1" x14ac:dyDescent="0.25"/>
    <row r="169" s="3" customFormat="1" ht="15" customHeight="1" x14ac:dyDescent="0.25"/>
    <row r="170" s="3" customFormat="1" ht="15" customHeight="1" x14ac:dyDescent="0.25"/>
    <row r="171" s="3" customFormat="1" ht="15" customHeight="1" x14ac:dyDescent="0.25"/>
    <row r="172" s="3" customFormat="1" ht="15" customHeight="1" x14ac:dyDescent="0.25"/>
    <row r="173" s="3" customFormat="1" ht="15" customHeight="1" x14ac:dyDescent="0.25"/>
    <row r="174" s="3" customFormat="1" ht="15" customHeight="1" x14ac:dyDescent="0.25"/>
    <row r="175" s="3" customFormat="1" ht="15" customHeight="1" x14ac:dyDescent="0.25"/>
    <row r="176" s="3" customFormat="1" ht="15" customHeight="1" x14ac:dyDescent="0.25"/>
    <row r="177" s="3" customFormat="1" ht="15" customHeight="1" x14ac:dyDescent="0.25"/>
    <row r="178" s="3" customFormat="1" ht="15" customHeight="1" x14ac:dyDescent="0.25"/>
    <row r="179" s="3" customFormat="1" ht="15" customHeight="1" x14ac:dyDescent="0.25"/>
    <row r="180" s="3" customFormat="1" ht="15" customHeight="1" x14ac:dyDescent="0.25"/>
    <row r="181" s="3" customFormat="1" ht="15" customHeight="1" x14ac:dyDescent="0.25"/>
    <row r="182" s="3" customFormat="1" ht="15" customHeight="1" x14ac:dyDescent="0.25"/>
    <row r="183" s="3" customFormat="1" ht="15" customHeight="1" x14ac:dyDescent="0.25"/>
    <row r="184" s="3" customFormat="1" ht="15" customHeight="1" x14ac:dyDescent="0.25"/>
    <row r="185" s="3" customFormat="1" ht="15" customHeight="1" x14ac:dyDescent="0.25"/>
    <row r="186" s="3" customFormat="1" ht="15" customHeight="1" x14ac:dyDescent="0.25"/>
    <row r="187" s="3" customFormat="1" ht="15" customHeight="1" x14ac:dyDescent="0.25"/>
    <row r="188" s="3" customFormat="1" ht="15" customHeight="1" x14ac:dyDescent="0.25"/>
    <row r="189" s="3" customFormat="1" ht="15" customHeight="1" x14ac:dyDescent="0.25"/>
    <row r="190" s="3" customFormat="1" ht="15" customHeight="1" x14ac:dyDescent="0.25"/>
    <row r="191" s="3" customFormat="1" ht="15" customHeight="1" x14ac:dyDescent="0.25"/>
    <row r="192" s="3" customFormat="1" ht="15" customHeight="1" x14ac:dyDescent="0.25"/>
    <row r="193" s="3" customFormat="1" ht="15" customHeight="1" x14ac:dyDescent="0.25"/>
    <row r="194" s="3" customFormat="1" ht="15" customHeight="1" x14ac:dyDescent="0.25"/>
    <row r="195" s="3" customFormat="1" ht="15" customHeight="1" x14ac:dyDescent="0.25"/>
    <row r="196" s="3" customFormat="1" ht="15" customHeight="1" x14ac:dyDescent="0.25"/>
    <row r="197" s="3" customFormat="1" ht="15" customHeight="1" x14ac:dyDescent="0.25"/>
    <row r="198" s="3" customFormat="1" ht="15" customHeight="1" x14ac:dyDescent="0.25"/>
    <row r="199" s="3" customFormat="1" ht="15" customHeight="1" x14ac:dyDescent="0.25"/>
    <row r="200" s="3" customFormat="1" ht="15" customHeight="1" x14ac:dyDescent="0.25"/>
    <row r="201" s="3" customFormat="1" ht="15" customHeight="1" x14ac:dyDescent="0.25"/>
    <row r="202" s="3" customFormat="1" ht="15" customHeight="1" x14ac:dyDescent="0.25"/>
    <row r="203" s="3" customFormat="1" ht="15" customHeight="1" x14ac:dyDescent="0.25"/>
    <row r="204" s="3" customFormat="1" ht="15" customHeight="1" x14ac:dyDescent="0.25"/>
    <row r="205" s="3" customFormat="1" ht="15" customHeight="1" x14ac:dyDescent="0.25"/>
    <row r="206" s="3" customFormat="1" ht="15" customHeight="1" x14ac:dyDescent="0.25"/>
    <row r="207" s="3" customFormat="1" ht="15" customHeight="1" x14ac:dyDescent="0.25"/>
    <row r="208" s="3" customFormat="1" ht="15" customHeight="1" x14ac:dyDescent="0.25"/>
    <row r="209" s="3" customFormat="1" ht="15" customHeight="1" x14ac:dyDescent="0.25"/>
    <row r="210" s="3" customFormat="1" ht="15" customHeight="1" x14ac:dyDescent="0.25"/>
    <row r="211" s="3" customFormat="1" ht="15" customHeight="1" x14ac:dyDescent="0.25"/>
    <row r="212" s="3" customFormat="1" ht="15" customHeight="1" x14ac:dyDescent="0.25"/>
    <row r="213" s="3" customFormat="1" ht="15" customHeight="1" x14ac:dyDescent="0.25"/>
    <row r="214" s="3" customFormat="1" ht="15" customHeight="1" x14ac:dyDescent="0.25"/>
    <row r="215" s="3" customFormat="1" ht="15" customHeight="1" x14ac:dyDescent="0.25"/>
    <row r="216" s="3" customFormat="1" ht="15" customHeight="1" x14ac:dyDescent="0.25"/>
    <row r="217" s="3" customFormat="1" ht="15" customHeight="1" x14ac:dyDescent="0.25"/>
    <row r="218" s="3" customFormat="1" ht="15" customHeight="1" x14ac:dyDescent="0.25"/>
    <row r="219" s="3" customFormat="1" ht="15" customHeight="1" x14ac:dyDescent="0.25"/>
    <row r="220" s="3" customFormat="1" ht="15" customHeight="1" x14ac:dyDescent="0.25"/>
    <row r="221" s="3" customFormat="1" ht="15" customHeight="1" x14ac:dyDescent="0.25"/>
    <row r="222" s="3" customFormat="1" ht="15" customHeight="1" x14ac:dyDescent="0.25"/>
    <row r="223" s="3" customFormat="1" ht="15" customHeight="1" x14ac:dyDescent="0.25"/>
    <row r="224" s="3" customFormat="1" ht="15" customHeight="1" x14ac:dyDescent="0.25"/>
    <row r="225" s="3" customFormat="1" ht="15" customHeight="1" x14ac:dyDescent="0.25"/>
    <row r="226" s="3" customFormat="1" ht="15" customHeight="1" x14ac:dyDescent="0.25"/>
    <row r="227" s="3" customFormat="1" ht="15" customHeight="1" x14ac:dyDescent="0.25"/>
    <row r="228" s="3" customFormat="1" ht="15" customHeight="1" x14ac:dyDescent="0.25"/>
    <row r="229" s="3" customFormat="1" ht="15" customHeight="1" x14ac:dyDescent="0.25"/>
    <row r="230" s="3" customFormat="1" ht="15" customHeight="1" x14ac:dyDescent="0.25"/>
    <row r="231" s="3" customFormat="1" ht="15" customHeight="1" x14ac:dyDescent="0.25"/>
    <row r="232" s="3" customFormat="1" ht="15" customHeight="1" x14ac:dyDescent="0.25"/>
    <row r="233" s="3" customFormat="1" ht="15" customHeight="1" x14ac:dyDescent="0.25"/>
    <row r="234" s="3" customFormat="1" ht="15" customHeight="1" x14ac:dyDescent="0.25"/>
    <row r="235" s="3" customFormat="1" ht="15" customHeight="1" x14ac:dyDescent="0.25"/>
    <row r="236" s="3" customFormat="1" ht="15" customHeight="1" x14ac:dyDescent="0.25"/>
    <row r="237" s="3" customFormat="1" ht="15" customHeight="1" x14ac:dyDescent="0.25"/>
    <row r="238" s="3" customFormat="1" ht="15" customHeight="1" x14ac:dyDescent="0.25"/>
    <row r="239" s="3" customFormat="1" ht="15" customHeight="1" x14ac:dyDescent="0.25"/>
    <row r="240" s="3" customFormat="1" ht="15" customHeight="1" x14ac:dyDescent="0.25"/>
    <row r="241" s="3" customFormat="1" ht="15" customHeight="1" x14ac:dyDescent="0.25"/>
    <row r="242" s="3" customFormat="1" ht="15" customHeight="1" x14ac:dyDescent="0.25"/>
    <row r="243" s="3" customFormat="1" ht="15" customHeight="1" x14ac:dyDescent="0.25"/>
    <row r="244" s="3" customFormat="1" ht="15" customHeight="1" x14ac:dyDescent="0.25"/>
    <row r="245" s="3" customFormat="1" ht="15" customHeight="1" x14ac:dyDescent="0.25"/>
    <row r="246" s="3" customFormat="1" ht="15" customHeight="1" x14ac:dyDescent="0.25"/>
    <row r="247" s="3" customFormat="1" ht="15" customHeight="1" x14ac:dyDescent="0.25"/>
    <row r="248" s="3" customFormat="1" ht="15" customHeight="1" x14ac:dyDescent="0.25"/>
    <row r="249" s="3" customFormat="1" ht="15" customHeight="1" x14ac:dyDescent="0.25"/>
    <row r="250" s="3" customFormat="1" ht="15" customHeight="1" x14ac:dyDescent="0.25"/>
    <row r="251" s="3" customFormat="1" ht="15" customHeight="1" x14ac:dyDescent="0.25"/>
    <row r="252" s="3" customFormat="1" ht="15" customHeight="1" x14ac:dyDescent="0.25"/>
    <row r="253" s="3" customFormat="1" ht="15" customHeight="1" x14ac:dyDescent="0.25"/>
    <row r="254" s="3" customFormat="1" ht="15" customHeight="1" x14ac:dyDescent="0.25"/>
    <row r="255" s="3" customFormat="1" ht="15" customHeight="1" x14ac:dyDescent="0.25"/>
    <row r="256" s="3" customFormat="1" ht="15" customHeight="1" x14ac:dyDescent="0.25"/>
    <row r="257" spans="3:3" s="3" customFormat="1" ht="15" customHeight="1" x14ac:dyDescent="0.25"/>
    <row r="258" spans="3:3" s="41" customFormat="1" ht="15" customHeight="1" x14ac:dyDescent="0.25"/>
    <row r="259" spans="3:3" s="41" customFormat="1" ht="15" customHeight="1" x14ac:dyDescent="0.25"/>
    <row r="260" spans="3:3" s="41" customFormat="1" ht="15" customHeight="1" x14ac:dyDescent="0.25"/>
    <row r="261" spans="3:3" s="41" customFormat="1" ht="15" customHeight="1" x14ac:dyDescent="0.25"/>
    <row r="262" spans="3:3" s="41" customFormat="1" ht="15" customHeight="1" x14ac:dyDescent="0.25"/>
    <row r="263" spans="3:3" s="41" customFormat="1" ht="15" customHeight="1" x14ac:dyDescent="0.25"/>
    <row r="264" spans="3:3" s="41" customFormat="1" ht="15" customHeight="1" x14ac:dyDescent="0.25"/>
    <row r="265" spans="3:3" s="41" customFormat="1" ht="15" customHeight="1" x14ac:dyDescent="0.25"/>
    <row r="266" spans="3:3" s="41" customFormat="1" ht="15" customHeight="1" x14ac:dyDescent="0.25"/>
    <row r="267" spans="3:3" s="41" customFormat="1" ht="15" customHeight="1" x14ac:dyDescent="0.3">
      <c r="C267" s="42"/>
    </row>
    <row r="268" spans="3:3" s="41" customFormat="1" ht="15" customHeight="1" x14ac:dyDescent="0.25"/>
    <row r="269" spans="3:3" s="41" customFormat="1" ht="15" customHeight="1" x14ac:dyDescent="0.25"/>
    <row r="270" spans="3:3" s="41" customFormat="1" ht="15" customHeight="1" x14ac:dyDescent="0.25"/>
    <row r="271" spans="3:3" s="41" customFormat="1" ht="15" customHeight="1" x14ac:dyDescent="0.25"/>
    <row r="272" spans="3:3" s="41" customFormat="1" ht="15" customHeight="1" x14ac:dyDescent="0.25"/>
    <row r="273" s="41" customFormat="1" ht="15" customHeight="1" x14ac:dyDescent="0.25"/>
    <row r="274" s="41" customFormat="1" ht="15" customHeight="1" x14ac:dyDescent="0.25"/>
    <row r="275" s="41" customFormat="1" ht="15" customHeight="1" x14ac:dyDescent="0.25"/>
    <row r="276" s="41" customFormat="1" ht="15" customHeight="1" x14ac:dyDescent="0.25"/>
    <row r="277" s="41" customFormat="1" ht="15" customHeight="1" x14ac:dyDescent="0.25"/>
    <row r="278" s="41" customFormat="1" ht="15" customHeight="1" x14ac:dyDescent="0.25"/>
    <row r="279" s="41" customFormat="1" ht="15" customHeight="1" x14ac:dyDescent="0.25"/>
    <row r="280" s="41" customFormat="1" ht="15" customHeight="1" x14ac:dyDescent="0.25"/>
    <row r="281" s="41" customFormat="1" ht="15" customHeight="1" x14ac:dyDescent="0.25"/>
    <row r="282" s="3" customFormat="1" ht="15" customHeight="1" x14ac:dyDescent="0.25"/>
    <row r="283" s="3" customFormat="1" ht="15" customHeight="1" x14ac:dyDescent="0.25"/>
    <row r="284" s="3" customFormat="1" ht="15" customHeight="1" x14ac:dyDescent="0.25"/>
    <row r="285" s="3" customFormat="1" ht="15" customHeight="1" x14ac:dyDescent="0.25"/>
    <row r="286" s="3" customFormat="1" ht="15" customHeight="1" x14ac:dyDescent="0.25"/>
    <row r="287" s="3" customFormat="1" ht="15" customHeight="1" x14ac:dyDescent="0.25"/>
    <row r="288" s="3" customFormat="1" ht="15" customHeight="1" x14ac:dyDescent="0.25"/>
    <row r="289" s="3" customFormat="1" ht="15" customHeight="1" x14ac:dyDescent="0.25"/>
    <row r="290" s="3" customFormat="1" ht="15" customHeight="1" x14ac:dyDescent="0.25"/>
    <row r="291" s="3" customFormat="1" ht="15" customHeight="1" x14ac:dyDescent="0.25"/>
    <row r="292" s="3" customFormat="1" ht="15" customHeight="1" x14ac:dyDescent="0.25"/>
    <row r="293" s="3" customFormat="1" ht="15" customHeight="1" x14ac:dyDescent="0.25"/>
    <row r="294" s="3" customFormat="1" ht="15" customHeight="1" x14ac:dyDescent="0.25"/>
    <row r="295" s="3" customFormat="1" ht="15" customHeight="1" x14ac:dyDescent="0.25"/>
    <row r="296" s="3" customFormat="1" ht="15" customHeight="1" x14ac:dyDescent="0.25"/>
    <row r="297" s="3" customFormat="1" ht="15" customHeight="1" x14ac:dyDescent="0.25"/>
    <row r="298" s="3" customFormat="1" ht="15" customHeight="1" x14ac:dyDescent="0.25"/>
    <row r="299" s="3" customFormat="1" ht="15" customHeight="1" x14ac:dyDescent="0.25"/>
    <row r="300" s="3" customFormat="1" ht="15" customHeight="1" x14ac:dyDescent="0.25"/>
    <row r="301" s="3" customFormat="1" ht="15" customHeight="1" x14ac:dyDescent="0.25"/>
    <row r="302" s="3" customFormat="1" ht="15" customHeight="1" x14ac:dyDescent="0.25"/>
    <row r="303" s="3" customFormat="1" ht="15" customHeight="1" x14ac:dyDescent="0.25"/>
    <row r="304" s="3" customFormat="1" ht="15" customHeight="1" x14ac:dyDescent="0.25"/>
    <row r="305" spans="3:3" s="3" customFormat="1" ht="15" customHeight="1" x14ac:dyDescent="0.25"/>
    <row r="306" spans="3:3" s="3" customFormat="1" ht="15" customHeight="1" x14ac:dyDescent="0.25"/>
    <row r="307" spans="3:3" s="3" customFormat="1" ht="15" customHeight="1" x14ac:dyDescent="0.25"/>
    <row r="308" spans="3:3" s="3" customFormat="1" ht="15" customHeight="1" x14ac:dyDescent="0.25"/>
    <row r="309" spans="3:3" s="3" customFormat="1" ht="15" customHeight="1" x14ac:dyDescent="0.25"/>
    <row r="310" spans="3:3" s="3" customFormat="1" ht="15" customHeight="1" x14ac:dyDescent="0.25"/>
    <row r="311" spans="3:3" s="3" customFormat="1" ht="15" customHeight="1" x14ac:dyDescent="0.25"/>
    <row r="312" spans="3:3" s="3" customFormat="1" ht="15" customHeight="1" x14ac:dyDescent="0.25"/>
    <row r="313" spans="3:3" s="3" customFormat="1" ht="15" customHeight="1" x14ac:dyDescent="0.3">
      <c r="C313" s="40"/>
    </row>
    <row r="314" spans="3:3" s="3" customFormat="1" ht="15" customHeight="1" x14ac:dyDescent="0.25"/>
    <row r="315" spans="3:3" s="3" customFormat="1" ht="15" customHeight="1" x14ac:dyDescent="0.25"/>
    <row r="316" spans="3:3" s="3" customFormat="1" ht="15" customHeight="1" x14ac:dyDescent="0.25"/>
    <row r="317" spans="3:3" s="3" customFormat="1" ht="15" customHeight="1" x14ac:dyDescent="0.25"/>
    <row r="318" spans="3:3" s="3" customFormat="1" ht="15" customHeight="1" x14ac:dyDescent="0.25"/>
    <row r="319" spans="3:3" s="3" customFormat="1" ht="15" customHeight="1" x14ac:dyDescent="0.25"/>
    <row r="320" spans="3:3" s="3" customFormat="1" ht="15" customHeight="1" x14ac:dyDescent="0.25"/>
    <row r="321" s="3" customFormat="1" ht="15" customHeight="1" x14ac:dyDescent="0.25"/>
    <row r="322" s="3" customFormat="1" ht="15" customHeight="1" x14ac:dyDescent="0.25"/>
    <row r="323" s="3" customFormat="1" ht="15" customHeight="1" x14ac:dyDescent="0.25"/>
    <row r="324" s="3" customFormat="1" ht="15" customHeight="1" x14ac:dyDescent="0.25"/>
    <row r="325" s="41" customFormat="1" ht="15" customHeight="1" x14ac:dyDescent="0.25"/>
    <row r="326" s="41" customFormat="1" ht="15" customHeight="1" x14ac:dyDescent="0.25"/>
    <row r="327" s="41" customFormat="1" ht="15" customHeight="1" x14ac:dyDescent="0.25"/>
    <row r="328" s="41" customFormat="1" ht="15" customHeight="1" x14ac:dyDescent="0.25"/>
    <row r="329" s="41" customFormat="1" ht="15" customHeight="1" x14ac:dyDescent="0.25"/>
    <row r="330" s="41" customFormat="1" ht="15" customHeight="1" x14ac:dyDescent="0.25"/>
    <row r="331" s="41" customFormat="1" ht="15" customHeight="1" x14ac:dyDescent="0.25"/>
    <row r="332" s="41" customFormat="1" ht="15" customHeight="1" x14ac:dyDescent="0.25"/>
    <row r="333" s="41" customFormat="1" ht="15" customHeight="1" x14ac:dyDescent="0.25"/>
    <row r="334" s="3" customFormat="1" ht="15" customHeight="1" x14ac:dyDescent="0.25"/>
    <row r="335" s="3" customFormat="1" ht="15" customHeight="1" x14ac:dyDescent="0.25"/>
    <row r="336" s="3" customFormat="1" ht="15" customHeight="1" x14ac:dyDescent="0.25"/>
    <row r="337" s="3" customFormat="1" ht="15" customHeight="1" x14ac:dyDescent="0.25"/>
    <row r="338" s="3" customFormat="1" ht="15" customHeight="1" x14ac:dyDescent="0.25"/>
    <row r="339" s="3" customFormat="1" ht="15" customHeight="1" x14ac:dyDescent="0.25"/>
    <row r="340" s="3" customFormat="1" ht="15" customHeight="1" x14ac:dyDescent="0.25"/>
    <row r="341" s="3" customFormat="1" ht="15" customHeight="1" x14ac:dyDescent="0.25"/>
    <row r="342" s="3" customFormat="1" ht="15" customHeight="1" x14ac:dyDescent="0.25"/>
    <row r="343" s="3" customFormat="1" ht="15" customHeight="1" x14ac:dyDescent="0.25"/>
    <row r="344" s="3" customFormat="1" ht="15" customHeight="1" x14ac:dyDescent="0.25"/>
    <row r="345" s="3" customFormat="1" ht="15" customHeight="1" x14ac:dyDescent="0.25"/>
    <row r="346" s="3" customFormat="1" ht="15" customHeight="1" x14ac:dyDescent="0.25"/>
    <row r="347" s="3" customFormat="1" ht="15" customHeight="1" x14ac:dyDescent="0.25"/>
    <row r="348" s="3" customFormat="1" ht="15" customHeight="1" x14ac:dyDescent="0.25"/>
    <row r="349" s="3" customFormat="1" ht="15" customHeight="1" x14ac:dyDescent="0.25"/>
    <row r="350" s="3" customFormat="1" ht="15" customHeight="1" x14ac:dyDescent="0.25"/>
    <row r="351" s="3" customFormat="1" ht="15" customHeight="1" x14ac:dyDescent="0.25"/>
    <row r="352" s="3" customFormat="1" ht="15" customHeight="1" x14ac:dyDescent="0.25"/>
    <row r="353" s="3" customFormat="1" ht="15" customHeight="1" x14ac:dyDescent="0.25"/>
    <row r="354" s="3" customFormat="1" ht="15" customHeight="1" x14ac:dyDescent="0.25"/>
    <row r="355" s="3" customFormat="1" ht="15" customHeight="1" x14ac:dyDescent="0.25"/>
    <row r="356" s="3" customFormat="1" ht="15" customHeight="1" x14ac:dyDescent="0.25"/>
    <row r="357" s="3" customFormat="1" ht="15" customHeight="1" x14ac:dyDescent="0.25"/>
    <row r="358" s="3" customFormat="1" ht="15" customHeight="1" x14ac:dyDescent="0.25"/>
    <row r="359" s="3" customFormat="1" ht="15" customHeight="1" x14ac:dyDescent="0.25"/>
    <row r="360" s="3" customFormat="1" ht="15" customHeight="1" x14ac:dyDescent="0.25"/>
    <row r="361" s="3" customFormat="1" ht="15" customHeight="1" x14ac:dyDescent="0.25"/>
    <row r="362" s="3" customFormat="1" ht="15" customHeight="1" x14ac:dyDescent="0.25"/>
    <row r="363" s="41" customFormat="1" ht="15" customHeight="1" x14ac:dyDescent="0.25"/>
    <row r="364" s="3" customFormat="1" ht="15" customHeight="1" x14ac:dyDescent="0.25"/>
    <row r="365" s="3" customFormat="1" ht="15" customHeight="1" x14ac:dyDescent="0.25"/>
    <row r="366" s="3" customFormat="1" ht="15" customHeight="1" x14ac:dyDescent="0.25"/>
    <row r="367" s="41" customFormat="1" ht="15" customHeight="1" x14ac:dyDescent="0.25"/>
    <row r="368" s="41" customFormat="1" ht="15" customHeight="1" x14ac:dyDescent="0.25"/>
    <row r="369" spans="3:3" s="41" customFormat="1" ht="15" customHeight="1" x14ac:dyDescent="0.25"/>
    <row r="370" spans="3:3" s="41" customFormat="1" ht="15" customHeight="1" x14ac:dyDescent="0.25"/>
    <row r="371" spans="3:3" s="41" customFormat="1" ht="15" customHeight="1" x14ac:dyDescent="0.25"/>
    <row r="372" spans="3:3" s="41" customFormat="1" ht="15" customHeight="1" x14ac:dyDescent="0.25"/>
    <row r="373" spans="3:3" s="41" customFormat="1" ht="15" customHeight="1" x14ac:dyDescent="0.25"/>
    <row r="374" spans="3:3" s="41" customFormat="1" ht="15" customHeight="1" x14ac:dyDescent="0.25"/>
    <row r="375" spans="3:3" s="41" customFormat="1" ht="15" customHeight="1" x14ac:dyDescent="0.25"/>
    <row r="376" spans="3:3" s="41" customFormat="1" ht="15" customHeight="1" x14ac:dyDescent="0.25"/>
    <row r="377" spans="3:3" s="41" customFormat="1" ht="15" customHeight="1" x14ac:dyDescent="0.25"/>
    <row r="378" spans="3:3" s="41" customFormat="1" ht="15" customHeight="1" x14ac:dyDescent="0.25"/>
    <row r="379" spans="3:3" s="41" customFormat="1" ht="15" customHeight="1" x14ac:dyDescent="0.25"/>
    <row r="380" spans="3:3" s="41" customFormat="1" ht="15" customHeight="1" x14ac:dyDescent="0.25"/>
    <row r="381" spans="3:3" s="41" customFormat="1" ht="15" customHeight="1" x14ac:dyDescent="0.3">
      <c r="C381" s="42"/>
    </row>
    <row r="382" spans="3:3" s="41" customFormat="1" ht="15" customHeight="1" x14ac:dyDescent="0.3">
      <c r="C382" s="42"/>
    </row>
    <row r="383" spans="3:3" s="41" customFormat="1" ht="15" customHeight="1" x14ac:dyDescent="0.25"/>
    <row r="384" spans="3:3" s="41" customFormat="1" ht="15" customHeight="1" x14ac:dyDescent="0.25"/>
    <row r="385" s="41" customFormat="1" ht="15" customHeight="1" x14ac:dyDescent="0.25"/>
    <row r="386" s="41" customFormat="1" ht="15" customHeight="1" x14ac:dyDescent="0.25"/>
    <row r="387" s="41" customFormat="1" ht="15" customHeight="1" x14ac:dyDescent="0.25"/>
    <row r="388" s="41" customFormat="1" ht="15" customHeight="1" x14ac:dyDescent="0.25"/>
    <row r="389" s="41" customFormat="1" ht="15" customHeight="1" x14ac:dyDescent="0.25"/>
    <row r="390" s="3" customFormat="1" ht="15" customHeight="1" x14ac:dyDescent="0.25"/>
    <row r="391" s="41" customFormat="1" ht="15" customHeight="1" x14ac:dyDescent="0.25"/>
    <row r="392" s="41" customFormat="1" ht="15" customHeight="1" x14ac:dyDescent="0.25"/>
    <row r="393" s="41" customFormat="1" ht="15" customHeight="1" x14ac:dyDescent="0.25"/>
    <row r="394" s="41" customFormat="1" ht="15" customHeight="1" x14ac:dyDescent="0.25"/>
    <row r="395" s="41" customFormat="1" ht="15" customHeight="1" x14ac:dyDescent="0.25"/>
    <row r="396" s="41" customFormat="1" ht="15" customHeight="1" x14ac:dyDescent="0.25"/>
    <row r="397" s="41" customFormat="1" ht="15" customHeight="1" x14ac:dyDescent="0.25"/>
    <row r="398" s="41" customFormat="1" ht="15" customHeight="1" x14ac:dyDescent="0.25"/>
    <row r="399" s="41" customFormat="1" ht="15" customHeight="1" x14ac:dyDescent="0.25"/>
    <row r="400" s="41" customFormat="1" ht="15" customHeight="1" x14ac:dyDescent="0.25"/>
    <row r="401" s="3" customFormat="1" ht="15" customHeight="1" x14ac:dyDescent="0.25"/>
    <row r="402" s="3" customFormat="1" ht="15" customHeight="1" x14ac:dyDescent="0.25"/>
    <row r="403" s="41" customFormat="1" ht="15" customHeight="1" x14ac:dyDescent="0.25"/>
    <row r="404" s="41" customFormat="1" ht="15" customHeight="1" x14ac:dyDescent="0.25"/>
    <row r="405" s="41" customFormat="1" ht="15" customHeight="1" x14ac:dyDescent="0.25"/>
    <row r="406" s="41" customFormat="1" ht="15" customHeight="1" x14ac:dyDescent="0.25"/>
    <row r="407" s="41" customFormat="1" ht="15" customHeight="1" x14ac:dyDescent="0.25"/>
    <row r="408" s="41" customFormat="1" ht="15" customHeight="1" x14ac:dyDescent="0.25"/>
    <row r="409" s="41" customFormat="1" ht="15" customHeight="1" x14ac:dyDescent="0.25"/>
    <row r="410" s="41" customFormat="1" ht="15" customHeight="1" x14ac:dyDescent="0.25"/>
    <row r="411" s="41" customFormat="1" ht="15" customHeight="1" x14ac:dyDescent="0.25"/>
    <row r="412" s="41" customFormat="1" ht="15" customHeight="1" x14ac:dyDescent="0.25"/>
    <row r="413" s="41" customFormat="1" ht="15" customHeight="1" x14ac:dyDescent="0.25"/>
    <row r="414" s="41" customFormat="1" ht="15" customHeight="1" x14ac:dyDescent="0.25"/>
    <row r="415" s="41" customFormat="1" ht="15" customHeight="1" x14ac:dyDescent="0.25"/>
    <row r="416" s="41" customFormat="1" ht="15" customHeight="1" x14ac:dyDescent="0.25"/>
    <row r="417" spans="4:54" s="41" customFormat="1" ht="15" customHeight="1" x14ac:dyDescent="0.25"/>
    <row r="418" spans="4:54" s="44" customFormat="1" ht="15" customHeight="1" x14ac:dyDescent="0.25"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</row>
    <row r="419" spans="4:54" s="44" customFormat="1" ht="15" customHeight="1" x14ac:dyDescent="0.25"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</row>
    <row r="420" spans="4:54" s="44" customFormat="1" ht="15" customHeight="1" x14ac:dyDescent="0.25"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</row>
    <row r="421" spans="4:54" s="44" customFormat="1" ht="15" customHeight="1" x14ac:dyDescent="0.25"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</row>
    <row r="422" spans="4:54" s="44" customFormat="1" ht="15" customHeight="1" x14ac:dyDescent="0.25"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</row>
    <row r="423" spans="4:54" s="44" customFormat="1" ht="15" customHeight="1" x14ac:dyDescent="0.25"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</row>
    <row r="424" spans="4:54" s="44" customFormat="1" ht="15" customHeight="1" x14ac:dyDescent="0.25"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</row>
  </sheetData>
  <mergeCells count="36">
    <mergeCell ref="AE6:AE7"/>
    <mergeCell ref="AF6:AF7"/>
    <mergeCell ref="AG6:AG7"/>
    <mergeCell ref="AH6:AH7"/>
    <mergeCell ref="X6:X7"/>
    <mergeCell ref="Y6:Y7"/>
    <mergeCell ref="Z6:Z7"/>
    <mergeCell ref="AA6:AA7"/>
    <mergeCell ref="AB6:AB7"/>
    <mergeCell ref="AD6:AD7"/>
    <mergeCell ref="P6:P7"/>
    <mergeCell ref="R6:R7"/>
    <mergeCell ref="S6:S7"/>
    <mergeCell ref="T6:T7"/>
    <mergeCell ref="U6:U7"/>
    <mergeCell ref="V6:V7"/>
    <mergeCell ref="R5:V5"/>
    <mergeCell ref="W5:W7"/>
    <mergeCell ref="X5:AB5"/>
    <mergeCell ref="AC5:AC7"/>
    <mergeCell ref="AD5:AH5"/>
    <mergeCell ref="F6:F7"/>
    <mergeCell ref="G6:G7"/>
    <mergeCell ref="H6:H7"/>
    <mergeCell ref="I6:I7"/>
    <mergeCell ref="J6:J7"/>
    <mergeCell ref="A5:D7"/>
    <mergeCell ref="E5:E7"/>
    <mergeCell ref="F5:J5"/>
    <mergeCell ref="K5:K7"/>
    <mergeCell ref="L5:P5"/>
    <mergeCell ref="Q5:Q7"/>
    <mergeCell ref="L6:L7"/>
    <mergeCell ref="M6:M7"/>
    <mergeCell ref="N6:N7"/>
    <mergeCell ref="O6:O7"/>
  </mergeCells>
  <printOptions horizontalCentered="1"/>
  <pageMargins left="0.25" right="0.25" top="0.75" bottom="0.75" header="0.3" footer="0.3"/>
  <pageSetup paperSize="9" scale="70" fitToWidth="3" orientation="portrait" horizontalDpi="4294967294" r:id="rId1"/>
  <colBreaks count="1" manualBreakCount="1">
    <brk id="1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2023-07-10T02:13:14Z</cp:lastPrinted>
  <dcterms:created xsi:type="dcterms:W3CDTF">2023-07-10T01:58:45Z</dcterms:created>
  <dcterms:modified xsi:type="dcterms:W3CDTF">2023-07-10T02:18:39Z</dcterms:modified>
</cp:coreProperties>
</file>