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tuazon\Desktop\05.10.18 For Posting\A. Summary on Port Statistics\"/>
    </mc:Choice>
  </mc:AlternateContent>
  <bookViews>
    <workbookView xWindow="480" yWindow="105" windowWidth="27795" windowHeight="12600"/>
  </bookViews>
  <sheets>
    <sheet name="summary" sheetId="1" r:id="rId1"/>
  </sheets>
  <externalReferences>
    <externalReference r:id="rId2"/>
  </externalReferences>
  <definedNames>
    <definedName name="_xlnm.Print_Area" localSheetId="0">summary!$A$1:$AH$63</definedName>
    <definedName name="_xlnm.Print_Titles" localSheetId="0">summary!$A:$D,summary!$1:$8</definedName>
  </definedNames>
  <calcPr calcId="162913"/>
</workbook>
</file>

<file path=xl/calcChain.xml><?xml version="1.0" encoding="utf-8"?>
<calcChain xmlns="http://schemas.openxmlformats.org/spreadsheetml/2006/main">
  <c r="AB54" i="1" l="1"/>
  <c r="AA54" i="1"/>
  <c r="Z54" i="1"/>
  <c r="Y54" i="1"/>
  <c r="X54" i="1"/>
  <c r="V54" i="1"/>
  <c r="U54" i="1"/>
  <c r="T54" i="1"/>
  <c r="S54" i="1"/>
  <c r="R54" i="1"/>
  <c r="P54" i="1"/>
  <c r="O54" i="1"/>
  <c r="N54" i="1"/>
  <c r="M54" i="1"/>
  <c r="L54" i="1"/>
  <c r="J54" i="1"/>
  <c r="I54" i="1"/>
  <c r="H54" i="1"/>
  <c r="G54" i="1"/>
  <c r="F54" i="1"/>
  <c r="AB53" i="1"/>
  <c r="AA53" i="1"/>
  <c r="Z53" i="1"/>
  <c r="Y53" i="1"/>
  <c r="X53" i="1"/>
  <c r="V53" i="1"/>
  <c r="U53" i="1"/>
  <c r="T53" i="1"/>
  <c r="S53" i="1"/>
  <c r="R53" i="1"/>
  <c r="P53" i="1"/>
  <c r="O53" i="1"/>
  <c r="N53" i="1"/>
  <c r="M53" i="1"/>
  <c r="L53" i="1"/>
  <c r="J53" i="1"/>
  <c r="I53" i="1"/>
  <c r="H53" i="1"/>
  <c r="G53" i="1"/>
  <c r="F53" i="1"/>
  <c r="AB52" i="1"/>
  <c r="AA52" i="1"/>
  <c r="Z52" i="1"/>
  <c r="Y52" i="1"/>
  <c r="X52" i="1"/>
  <c r="V52" i="1"/>
  <c r="U52" i="1"/>
  <c r="T52" i="1"/>
  <c r="T50" i="1" s="1"/>
  <c r="S52" i="1"/>
  <c r="R52" i="1"/>
  <c r="P52" i="1"/>
  <c r="O52" i="1"/>
  <c r="N52" i="1"/>
  <c r="M52" i="1"/>
  <c r="M50" i="1" s="1"/>
  <c r="L52" i="1"/>
  <c r="J52" i="1"/>
  <c r="I52" i="1"/>
  <c r="H52" i="1"/>
  <c r="G52" i="1"/>
  <c r="F52" i="1"/>
  <c r="AB51" i="1"/>
  <c r="AB50" i="1" s="1"/>
  <c r="AA51" i="1"/>
  <c r="Z51" i="1"/>
  <c r="Z50" i="1" s="1"/>
  <c r="Y51" i="1"/>
  <c r="Y50" i="1" s="1"/>
  <c r="X51" i="1"/>
  <c r="V51" i="1"/>
  <c r="U51" i="1"/>
  <c r="T51" i="1"/>
  <c r="S51" i="1"/>
  <c r="S50" i="1" s="1"/>
  <c r="R51" i="1"/>
  <c r="P51" i="1"/>
  <c r="P50" i="1" s="1"/>
  <c r="O51" i="1"/>
  <c r="O50" i="1" s="1"/>
  <c r="N51" i="1"/>
  <c r="M51" i="1"/>
  <c r="L51" i="1"/>
  <c r="J51" i="1"/>
  <c r="I51" i="1"/>
  <c r="I50" i="1" s="1"/>
  <c r="H51" i="1"/>
  <c r="G51" i="1"/>
  <c r="G50" i="1" s="1"/>
  <c r="F51" i="1"/>
  <c r="F50" i="1" s="1"/>
  <c r="AB48" i="1"/>
  <c r="AA48" i="1"/>
  <c r="Z48" i="1"/>
  <c r="Y48" i="1"/>
  <c r="X48" i="1"/>
  <c r="V48" i="1"/>
  <c r="U48" i="1"/>
  <c r="T48" i="1"/>
  <c r="S48" i="1"/>
  <c r="R48" i="1"/>
  <c r="P48" i="1"/>
  <c r="O48" i="1"/>
  <c r="N48" i="1"/>
  <c r="M48" i="1"/>
  <c r="L48" i="1"/>
  <c r="J48" i="1"/>
  <c r="I48" i="1"/>
  <c r="H48" i="1"/>
  <c r="G48" i="1"/>
  <c r="F48" i="1"/>
  <c r="AB47" i="1"/>
  <c r="AA47" i="1"/>
  <c r="Z47" i="1"/>
  <c r="Y47" i="1"/>
  <c r="X47" i="1"/>
  <c r="V47" i="1"/>
  <c r="U47" i="1"/>
  <c r="T47" i="1"/>
  <c r="S47" i="1"/>
  <c r="R47" i="1"/>
  <c r="P47" i="1"/>
  <c r="O47" i="1"/>
  <c r="N47" i="1"/>
  <c r="M47" i="1"/>
  <c r="L47" i="1"/>
  <c r="J47" i="1"/>
  <c r="I47" i="1"/>
  <c r="H47" i="1"/>
  <c r="G47" i="1"/>
  <c r="F47" i="1"/>
  <c r="AB46" i="1"/>
  <c r="AA46" i="1"/>
  <c r="Z46" i="1"/>
  <c r="Y46" i="1"/>
  <c r="X46" i="1"/>
  <c r="V46" i="1"/>
  <c r="U46" i="1"/>
  <c r="T46" i="1"/>
  <c r="S46" i="1"/>
  <c r="R46" i="1"/>
  <c r="P46" i="1"/>
  <c r="O46" i="1"/>
  <c r="N46" i="1"/>
  <c r="M46" i="1"/>
  <c r="L46" i="1"/>
  <c r="J46" i="1"/>
  <c r="I46" i="1"/>
  <c r="H46" i="1"/>
  <c r="G46" i="1"/>
  <c r="F46" i="1"/>
  <c r="AB45" i="1"/>
  <c r="AA45" i="1"/>
  <c r="Z45" i="1"/>
  <c r="Y45" i="1"/>
  <c r="X45" i="1"/>
  <c r="V45" i="1"/>
  <c r="U45" i="1"/>
  <c r="T45" i="1"/>
  <c r="S45" i="1"/>
  <c r="R45" i="1"/>
  <c r="P45" i="1"/>
  <c r="O45" i="1"/>
  <c r="N45" i="1"/>
  <c r="M45" i="1"/>
  <c r="L45" i="1"/>
  <c r="J45" i="1"/>
  <c r="I45" i="1"/>
  <c r="I44" i="1" s="1"/>
  <c r="H45" i="1"/>
  <c r="G45" i="1"/>
  <c r="F45" i="1"/>
  <c r="AB40" i="1"/>
  <c r="AA40" i="1"/>
  <c r="Z40" i="1"/>
  <c r="Y40" i="1"/>
  <c r="X40" i="1"/>
  <c r="V40" i="1"/>
  <c r="U40" i="1"/>
  <c r="T40" i="1"/>
  <c r="S40" i="1"/>
  <c r="R40" i="1"/>
  <c r="P40" i="1"/>
  <c r="O40" i="1"/>
  <c r="N40" i="1"/>
  <c r="M40" i="1"/>
  <c r="L40" i="1"/>
  <c r="J40" i="1"/>
  <c r="I40" i="1"/>
  <c r="H40" i="1"/>
  <c r="G40" i="1"/>
  <c r="F40" i="1"/>
  <c r="AB39" i="1"/>
  <c r="AA39" i="1"/>
  <c r="Z39" i="1"/>
  <c r="Y39" i="1"/>
  <c r="X39" i="1"/>
  <c r="V39" i="1"/>
  <c r="U39" i="1"/>
  <c r="T39" i="1"/>
  <c r="S39" i="1"/>
  <c r="R39" i="1"/>
  <c r="P39" i="1"/>
  <c r="O39" i="1"/>
  <c r="N39" i="1"/>
  <c r="M39" i="1"/>
  <c r="L39" i="1"/>
  <c r="J39" i="1"/>
  <c r="I39" i="1"/>
  <c r="H39" i="1"/>
  <c r="G39" i="1"/>
  <c r="F39" i="1"/>
  <c r="AB38" i="1"/>
  <c r="AA38" i="1"/>
  <c r="Z38" i="1"/>
  <c r="Y38" i="1"/>
  <c r="X38" i="1"/>
  <c r="V38" i="1"/>
  <c r="U38" i="1"/>
  <c r="T38" i="1"/>
  <c r="T37" i="1" s="1"/>
  <c r="S38" i="1"/>
  <c r="R38" i="1"/>
  <c r="P38" i="1"/>
  <c r="O38" i="1"/>
  <c r="N38" i="1"/>
  <c r="M38" i="1"/>
  <c r="L38" i="1"/>
  <c r="J38" i="1"/>
  <c r="I38" i="1"/>
  <c r="H38" i="1"/>
  <c r="G38" i="1"/>
  <c r="F38" i="1"/>
  <c r="AB35" i="1"/>
  <c r="AA35" i="1"/>
  <c r="Z35" i="1"/>
  <c r="Z32" i="1" s="1"/>
  <c r="Y35" i="1"/>
  <c r="X35" i="1"/>
  <c r="V35" i="1"/>
  <c r="U35" i="1"/>
  <c r="T35" i="1"/>
  <c r="S35" i="1"/>
  <c r="R35" i="1"/>
  <c r="P35" i="1"/>
  <c r="O35" i="1"/>
  <c r="N35" i="1"/>
  <c r="M35" i="1"/>
  <c r="L35" i="1"/>
  <c r="J35" i="1"/>
  <c r="I35" i="1"/>
  <c r="H35" i="1"/>
  <c r="G35" i="1"/>
  <c r="F35" i="1"/>
  <c r="AB34" i="1"/>
  <c r="AA34" i="1"/>
  <c r="Z34" i="1"/>
  <c r="Y34" i="1"/>
  <c r="X34" i="1"/>
  <c r="X32" i="1" s="1"/>
  <c r="V34" i="1"/>
  <c r="V32" i="1" s="1"/>
  <c r="U34" i="1"/>
  <c r="U32" i="1" s="1"/>
  <c r="T34" i="1"/>
  <c r="T32" i="1" s="1"/>
  <c r="S34" i="1"/>
  <c r="R34" i="1"/>
  <c r="P34" i="1"/>
  <c r="O34" i="1"/>
  <c r="N34" i="1"/>
  <c r="N32" i="1" s="1"/>
  <c r="M34" i="1"/>
  <c r="M32" i="1" s="1"/>
  <c r="L34" i="1"/>
  <c r="L32" i="1" s="1"/>
  <c r="J34" i="1"/>
  <c r="I34" i="1"/>
  <c r="H34" i="1"/>
  <c r="G34" i="1"/>
  <c r="F34" i="1"/>
  <c r="I32" i="1"/>
  <c r="AB30" i="1"/>
  <c r="AA30" i="1"/>
  <c r="Z30" i="1"/>
  <c r="Y30" i="1"/>
  <c r="X30" i="1"/>
  <c r="V30" i="1"/>
  <c r="U30" i="1"/>
  <c r="T30" i="1"/>
  <c r="S30" i="1"/>
  <c r="S27" i="1" s="1"/>
  <c r="R30" i="1"/>
  <c r="P30" i="1"/>
  <c r="O30" i="1"/>
  <c r="N30" i="1"/>
  <c r="M30" i="1"/>
  <c r="L30" i="1"/>
  <c r="J30" i="1"/>
  <c r="I30" i="1"/>
  <c r="I27" i="1" s="1"/>
  <c r="H30" i="1"/>
  <c r="G30" i="1"/>
  <c r="F30" i="1"/>
  <c r="AB29" i="1"/>
  <c r="AA29" i="1"/>
  <c r="Z29" i="1"/>
  <c r="Y29" i="1"/>
  <c r="Y27" i="1" s="1"/>
  <c r="X29" i="1"/>
  <c r="X27" i="1" s="1"/>
  <c r="V29" i="1"/>
  <c r="U29" i="1"/>
  <c r="T29" i="1"/>
  <c r="S29" i="1"/>
  <c r="R29" i="1"/>
  <c r="P29" i="1"/>
  <c r="O29" i="1"/>
  <c r="O27" i="1" s="1"/>
  <c r="N29" i="1"/>
  <c r="N27" i="1" s="1"/>
  <c r="M29" i="1"/>
  <c r="L29" i="1"/>
  <c r="J29" i="1"/>
  <c r="I29" i="1"/>
  <c r="H29" i="1"/>
  <c r="G29" i="1"/>
  <c r="F29" i="1"/>
  <c r="F27" i="1" s="1"/>
  <c r="AB27" i="1"/>
  <c r="AB23" i="1"/>
  <c r="AA23" i="1"/>
  <c r="Z23" i="1"/>
  <c r="Y23" i="1"/>
  <c r="X23" i="1"/>
  <c r="V23" i="1"/>
  <c r="U23" i="1"/>
  <c r="U20" i="1" s="1"/>
  <c r="T23" i="1"/>
  <c r="T20" i="1" s="1"/>
  <c r="S23" i="1"/>
  <c r="R23" i="1"/>
  <c r="P23" i="1"/>
  <c r="O23" i="1"/>
  <c r="N23" i="1"/>
  <c r="M23" i="1"/>
  <c r="L23" i="1"/>
  <c r="J23" i="1"/>
  <c r="I23" i="1"/>
  <c r="H23" i="1"/>
  <c r="G23" i="1"/>
  <c r="F23" i="1"/>
  <c r="AB22" i="1"/>
  <c r="AA22" i="1"/>
  <c r="Z22" i="1"/>
  <c r="Y22" i="1"/>
  <c r="Y20" i="1" s="1"/>
  <c r="X22" i="1"/>
  <c r="V22" i="1"/>
  <c r="U22" i="1"/>
  <c r="T22" i="1"/>
  <c r="S22" i="1"/>
  <c r="R22" i="1"/>
  <c r="P22" i="1"/>
  <c r="O22" i="1"/>
  <c r="O20" i="1" s="1"/>
  <c r="N22" i="1"/>
  <c r="M22" i="1"/>
  <c r="M20" i="1" s="1"/>
  <c r="L22" i="1"/>
  <c r="J22" i="1"/>
  <c r="I22" i="1"/>
  <c r="H22" i="1"/>
  <c r="G22" i="1"/>
  <c r="F22" i="1"/>
  <c r="F20" i="1" s="1"/>
  <c r="AB18" i="1"/>
  <c r="AA18" i="1"/>
  <c r="Z18" i="1"/>
  <c r="Y18" i="1"/>
  <c r="X18" i="1"/>
  <c r="V18" i="1"/>
  <c r="U18" i="1"/>
  <c r="T18" i="1"/>
  <c r="S18" i="1"/>
  <c r="R18" i="1"/>
  <c r="P18" i="1"/>
  <c r="O18" i="1"/>
  <c r="N18" i="1"/>
  <c r="M18" i="1"/>
  <c r="L18" i="1"/>
  <c r="J18" i="1"/>
  <c r="I18" i="1"/>
  <c r="H18" i="1"/>
  <c r="G18" i="1"/>
  <c r="F18" i="1"/>
  <c r="AB17" i="1"/>
  <c r="AA17" i="1"/>
  <c r="AA15" i="1" s="1"/>
  <c r="Z17" i="1"/>
  <c r="Y17" i="1"/>
  <c r="X17" i="1"/>
  <c r="V17" i="1"/>
  <c r="U17" i="1"/>
  <c r="T17" i="1"/>
  <c r="S17" i="1"/>
  <c r="R17" i="1"/>
  <c r="P17" i="1"/>
  <c r="O17" i="1"/>
  <c r="N17" i="1"/>
  <c r="M17" i="1"/>
  <c r="L17" i="1"/>
  <c r="J17" i="1"/>
  <c r="I17" i="1"/>
  <c r="H17" i="1"/>
  <c r="H15" i="1" s="1"/>
  <c r="G17" i="1"/>
  <c r="F17" i="1"/>
  <c r="F15" i="1"/>
  <c r="AB11" i="1"/>
  <c r="AA11" i="1"/>
  <c r="Z11" i="1"/>
  <c r="Y11" i="1"/>
  <c r="X11" i="1"/>
  <c r="V11" i="1"/>
  <c r="U11" i="1"/>
  <c r="T11" i="1"/>
  <c r="S11" i="1"/>
  <c r="R11" i="1"/>
  <c r="P11" i="1"/>
  <c r="O11" i="1"/>
  <c r="N11" i="1"/>
  <c r="M11" i="1"/>
  <c r="L11" i="1"/>
  <c r="J11" i="1"/>
  <c r="I11" i="1"/>
  <c r="H11" i="1"/>
  <c r="G11" i="1"/>
  <c r="F11" i="1"/>
  <c r="AB10" i="1"/>
  <c r="AA10" i="1"/>
  <c r="Z10" i="1"/>
  <c r="Z9" i="1" s="1"/>
  <c r="Y10" i="1"/>
  <c r="X10" i="1"/>
  <c r="V10" i="1"/>
  <c r="U10" i="1"/>
  <c r="T10" i="1"/>
  <c r="S10" i="1"/>
  <c r="R10" i="1"/>
  <c r="R9" i="1" s="1"/>
  <c r="P10" i="1"/>
  <c r="O10" i="1"/>
  <c r="O9" i="1" s="1"/>
  <c r="N10" i="1"/>
  <c r="M10" i="1"/>
  <c r="L10" i="1"/>
  <c r="J10" i="1"/>
  <c r="I10" i="1"/>
  <c r="H10" i="1"/>
  <c r="G10" i="1"/>
  <c r="F10" i="1"/>
  <c r="F9" i="1" s="1"/>
  <c r="S15" i="1" l="1"/>
  <c r="AB15" i="1"/>
  <c r="J15" i="1"/>
  <c r="T15" i="1"/>
  <c r="R27" i="1"/>
  <c r="AA27" i="1"/>
  <c r="M27" i="1"/>
  <c r="V9" i="1"/>
  <c r="AA9" i="1"/>
  <c r="L15" i="1"/>
  <c r="U15" i="1"/>
  <c r="M44" i="1"/>
  <c r="M9" i="1"/>
  <c r="I37" i="1"/>
  <c r="S37" i="1"/>
  <c r="AB37" i="1"/>
  <c r="K52" i="1"/>
  <c r="K54" i="1"/>
  <c r="O15" i="1"/>
  <c r="O13" i="1" s="1"/>
  <c r="X50" i="1"/>
  <c r="N9" i="1"/>
  <c r="X9" i="1"/>
  <c r="G37" i="1"/>
  <c r="T44" i="1"/>
  <c r="T42" i="1" s="1"/>
  <c r="L20" i="1"/>
  <c r="Z20" i="1"/>
  <c r="AA37" i="1"/>
  <c r="L44" i="1"/>
  <c r="U44" i="1"/>
  <c r="Z44" i="1"/>
  <c r="Z42" i="1" s="1"/>
  <c r="V44" i="1"/>
  <c r="N44" i="1"/>
  <c r="X44" i="1"/>
  <c r="I42" i="1"/>
  <c r="M42" i="1"/>
  <c r="AF48" i="1"/>
  <c r="U13" i="1"/>
  <c r="AF29" i="1"/>
  <c r="M25" i="1"/>
  <c r="X42" i="1"/>
  <c r="G9" i="1"/>
  <c r="P9" i="1"/>
  <c r="G20" i="1"/>
  <c r="P20" i="1"/>
  <c r="Y32" i="1"/>
  <c r="Y25" i="1" s="1"/>
  <c r="M37" i="1"/>
  <c r="V37" i="1"/>
  <c r="Y44" i="1"/>
  <c r="Y42" i="1" s="1"/>
  <c r="H20" i="1"/>
  <c r="AA20" i="1"/>
  <c r="AA13" i="1" s="1"/>
  <c r="J27" i="1"/>
  <c r="T27" i="1"/>
  <c r="T25" i="1" s="1"/>
  <c r="G32" i="1"/>
  <c r="P32" i="1"/>
  <c r="X37" i="1"/>
  <c r="G44" i="1"/>
  <c r="G42" i="1" s="1"/>
  <c r="AE52" i="1"/>
  <c r="S9" i="1"/>
  <c r="Y15" i="1"/>
  <c r="S20" i="1"/>
  <c r="S13" i="1" s="1"/>
  <c r="AB20" i="1"/>
  <c r="AB13" i="1" s="1"/>
  <c r="U27" i="1"/>
  <c r="U25" i="1" s="1"/>
  <c r="AA32" i="1"/>
  <c r="AA25" i="1" s="1"/>
  <c r="F37" i="1"/>
  <c r="O37" i="1"/>
  <c r="Y37" i="1"/>
  <c r="AA44" i="1"/>
  <c r="V50" i="1"/>
  <c r="T9" i="1"/>
  <c r="J20" i="1"/>
  <c r="P37" i="1"/>
  <c r="Z37" i="1"/>
  <c r="H13" i="1"/>
  <c r="Q17" i="1"/>
  <c r="V15" i="1"/>
  <c r="I25" i="1"/>
  <c r="AH52" i="1"/>
  <c r="AD53" i="1"/>
  <c r="AH54" i="1"/>
  <c r="U50" i="1"/>
  <c r="W23" i="1"/>
  <c r="W47" i="1"/>
  <c r="Z15" i="1"/>
  <c r="AH34" i="1"/>
  <c r="AD35" i="1"/>
  <c r="O32" i="1"/>
  <c r="O25" i="1" s="1"/>
  <c r="H9" i="1"/>
  <c r="K29" i="1"/>
  <c r="P27" i="1"/>
  <c r="AF39" i="1"/>
  <c r="Q39" i="1"/>
  <c r="P44" i="1"/>
  <c r="X15" i="1"/>
  <c r="V20" i="1"/>
  <c r="N37" i="1"/>
  <c r="AH10" i="1"/>
  <c r="AD11" i="1"/>
  <c r="S32" i="1"/>
  <c r="S25" i="1" s="1"/>
  <c r="S44" i="1"/>
  <c r="S42" i="1" s="1"/>
  <c r="AF52" i="1"/>
  <c r="Q52" i="1"/>
  <c r="AF54" i="1"/>
  <c r="AA50" i="1"/>
  <c r="AA42" i="1" s="1"/>
  <c r="N15" i="1"/>
  <c r="L9" i="1"/>
  <c r="U9" i="1"/>
  <c r="AH23" i="1"/>
  <c r="K39" i="1"/>
  <c r="U37" i="1"/>
  <c r="AH45" i="1"/>
  <c r="AD46" i="1"/>
  <c r="O44" i="1"/>
  <c r="O42" i="1" s="1"/>
  <c r="AH47" i="1"/>
  <c r="AD48" i="1"/>
  <c r="N50" i="1"/>
  <c r="H27" i="1"/>
  <c r="Q54" i="1"/>
  <c r="AF11" i="1"/>
  <c r="Q11" i="1"/>
  <c r="AH17" i="1"/>
  <c r="T13" i="1"/>
  <c r="AD18" i="1"/>
  <c r="X20" i="1"/>
  <c r="X13" i="1" s="1"/>
  <c r="AF22" i="1"/>
  <c r="Q22" i="1"/>
  <c r="L27" i="1"/>
  <c r="L25" i="1" s="1"/>
  <c r="AD30" i="1"/>
  <c r="AF35" i="1"/>
  <c r="Q35" i="1"/>
  <c r="AH39" i="1"/>
  <c r="AD40" i="1"/>
  <c r="AF46" i="1"/>
  <c r="Q46" i="1"/>
  <c r="Q48" i="1"/>
  <c r="AE18" i="1"/>
  <c r="AD10" i="1"/>
  <c r="F13" i="1"/>
  <c r="M15" i="1"/>
  <c r="M13" i="1" s="1"/>
  <c r="AF18" i="1"/>
  <c r="Q18" i="1"/>
  <c r="Q15" i="1" s="1"/>
  <c r="E23" i="1"/>
  <c r="V27" i="1"/>
  <c r="V25" i="1" s="1"/>
  <c r="AF30" i="1"/>
  <c r="Q30" i="1"/>
  <c r="AD34" i="1"/>
  <c r="AH35" i="1"/>
  <c r="AF38" i="1"/>
  <c r="R37" i="1"/>
  <c r="AF40" i="1"/>
  <c r="Q40" i="1"/>
  <c r="AD45" i="1"/>
  <c r="AH46" i="1"/>
  <c r="AD47" i="1"/>
  <c r="AH48" i="1"/>
  <c r="AF51" i="1"/>
  <c r="R50" i="1"/>
  <c r="AF53" i="1"/>
  <c r="Q53" i="1"/>
  <c r="AE30" i="1"/>
  <c r="AG35" i="1"/>
  <c r="AE38" i="1"/>
  <c r="AE40" i="1"/>
  <c r="AE10" i="1"/>
  <c r="K11" i="1"/>
  <c r="G15" i="1"/>
  <c r="AG18" i="1"/>
  <c r="AE23" i="1"/>
  <c r="N25" i="1"/>
  <c r="W29" i="1"/>
  <c r="AG30" i="1"/>
  <c r="R32" i="1"/>
  <c r="R25" i="1" s="1"/>
  <c r="AE34" i="1"/>
  <c r="K35" i="1"/>
  <c r="H37" i="1"/>
  <c r="AG38" i="1"/>
  <c r="W39" i="1"/>
  <c r="AG40" i="1"/>
  <c r="R44" i="1"/>
  <c r="AE45" i="1"/>
  <c r="P42" i="1"/>
  <c r="K46" i="1"/>
  <c r="AE47" i="1"/>
  <c r="K48" i="1"/>
  <c r="H50" i="1"/>
  <c r="AG51" i="1"/>
  <c r="W52" i="1"/>
  <c r="AG53" i="1"/>
  <c r="W54" i="1"/>
  <c r="AG11" i="1"/>
  <c r="AG22" i="1"/>
  <c r="AG48" i="1"/>
  <c r="AE53" i="1"/>
  <c r="J9" i="1"/>
  <c r="AH11" i="1"/>
  <c r="Q10" i="1"/>
  <c r="J13" i="1"/>
  <c r="AD17" i="1"/>
  <c r="Y13" i="1"/>
  <c r="AH18" i="1"/>
  <c r="AH30" i="1"/>
  <c r="F32" i="1"/>
  <c r="F25" i="1" s="1"/>
  <c r="H32" i="1"/>
  <c r="Q34" i="1"/>
  <c r="J37" i="1"/>
  <c r="AD39" i="1"/>
  <c r="AC39" i="1" s="1"/>
  <c r="AH40" i="1"/>
  <c r="F44" i="1"/>
  <c r="F42" i="1" s="1"/>
  <c r="H44" i="1"/>
  <c r="H42" i="1" s="1"/>
  <c r="Q45" i="1"/>
  <c r="AF47" i="1"/>
  <c r="Q47" i="1"/>
  <c r="J50" i="1"/>
  <c r="AD52" i="1"/>
  <c r="AH53" i="1"/>
  <c r="AD54" i="1"/>
  <c r="AF23" i="1"/>
  <c r="AG46" i="1"/>
  <c r="AE51" i="1"/>
  <c r="Y9" i="1"/>
  <c r="AG10" i="1"/>
  <c r="AB9" i="1"/>
  <c r="W11" i="1"/>
  <c r="AE17" i="1"/>
  <c r="AE15" i="1" s="1"/>
  <c r="P15" i="1"/>
  <c r="P13" i="1" s="1"/>
  <c r="K18" i="1"/>
  <c r="W22" i="1"/>
  <c r="W20" i="1" s="1"/>
  <c r="AG23" i="1"/>
  <c r="G27" i="1"/>
  <c r="AE29" i="1"/>
  <c r="Z27" i="1"/>
  <c r="Z25" i="1" s="1"/>
  <c r="K30" i="1"/>
  <c r="AG34" i="1"/>
  <c r="AB32" i="1"/>
  <c r="AB25" i="1" s="1"/>
  <c r="W35" i="1"/>
  <c r="L37" i="1"/>
  <c r="K38" i="1"/>
  <c r="AE39" i="1"/>
  <c r="K40" i="1"/>
  <c r="AG45" i="1"/>
  <c r="AB44" i="1"/>
  <c r="AB42" i="1" s="1"/>
  <c r="W46" i="1"/>
  <c r="AG47" i="1"/>
  <c r="W48" i="1"/>
  <c r="L50" i="1"/>
  <c r="L42" i="1" s="1"/>
  <c r="K51" i="1"/>
  <c r="K53" i="1"/>
  <c r="AE54" i="1"/>
  <c r="AE11" i="1"/>
  <c r="R15" i="1"/>
  <c r="AG17" i="1"/>
  <c r="AG15" i="1" s="1"/>
  <c r="W18" i="1"/>
  <c r="I20" i="1"/>
  <c r="AE22" i="1"/>
  <c r="AG29" i="1"/>
  <c r="W30" i="1"/>
  <c r="J32" i="1"/>
  <c r="J25" i="1" s="1"/>
  <c r="AE35" i="1"/>
  <c r="W38" i="1"/>
  <c r="AG39" i="1"/>
  <c r="W40" i="1"/>
  <c r="J44" i="1"/>
  <c r="AE46" i="1"/>
  <c r="K47" i="1"/>
  <c r="AE48" i="1"/>
  <c r="W51" i="1"/>
  <c r="AG52" i="1"/>
  <c r="W53" i="1"/>
  <c r="AG54" i="1"/>
  <c r="AD15" i="1"/>
  <c r="I9" i="1"/>
  <c r="K10" i="1"/>
  <c r="W10" i="1"/>
  <c r="E11" i="1"/>
  <c r="I15" i="1"/>
  <c r="K17" i="1"/>
  <c r="K15" i="1" s="1"/>
  <c r="W17" i="1"/>
  <c r="E18" i="1"/>
  <c r="K22" i="1"/>
  <c r="Q23" i="1"/>
  <c r="AF10" i="1"/>
  <c r="AF17" i="1"/>
  <c r="AH22" i="1"/>
  <c r="E10" i="1"/>
  <c r="E17" i="1"/>
  <c r="AD23" i="1"/>
  <c r="N20" i="1"/>
  <c r="R20" i="1"/>
  <c r="E22" i="1"/>
  <c r="AD22" i="1"/>
  <c r="K23" i="1"/>
  <c r="X25" i="1"/>
  <c r="E29" i="1"/>
  <c r="Q29" i="1"/>
  <c r="K34" i="1"/>
  <c r="W34" i="1"/>
  <c r="E35" i="1"/>
  <c r="E38" i="1"/>
  <c r="Q38" i="1"/>
  <c r="E40" i="1"/>
  <c r="K45" i="1"/>
  <c r="W45" i="1"/>
  <c r="E46" i="1"/>
  <c r="E48" i="1"/>
  <c r="E51" i="1"/>
  <c r="Q51" i="1"/>
  <c r="E53" i="1"/>
  <c r="AD29" i="1"/>
  <c r="AH29" i="1"/>
  <c r="AH27" i="1" s="1"/>
  <c r="AF34" i="1"/>
  <c r="AD38" i="1"/>
  <c r="AH38" i="1"/>
  <c r="AH37" i="1" s="1"/>
  <c r="AF45" i="1"/>
  <c r="AD51" i="1"/>
  <c r="AH51" i="1"/>
  <c r="E30" i="1"/>
  <c r="E34" i="1"/>
  <c r="E39" i="1"/>
  <c r="E45" i="1"/>
  <c r="E47" i="1"/>
  <c r="E52" i="1"/>
  <c r="E54" i="1"/>
  <c r="AG9" i="1" l="1"/>
  <c r="AF44" i="1"/>
  <c r="AD32" i="1"/>
  <c r="N42" i="1"/>
  <c r="AC53" i="1"/>
  <c r="K32" i="1"/>
  <c r="U42" i="1"/>
  <c r="AC52" i="1"/>
  <c r="L13" i="1"/>
  <c r="AC46" i="1"/>
  <c r="I13" i="1"/>
  <c r="W37" i="1"/>
  <c r="AH9" i="1"/>
  <c r="AH44" i="1"/>
  <c r="AH32" i="1"/>
  <c r="AH25" i="1" s="1"/>
  <c r="AF32" i="1"/>
  <c r="Q27" i="1"/>
  <c r="Q25" i="1" s="1"/>
  <c r="AF27" i="1"/>
  <c r="Z13" i="1"/>
  <c r="AH50" i="1"/>
  <c r="Q37" i="1"/>
  <c r="AH20" i="1"/>
  <c r="V13" i="1"/>
  <c r="V42" i="1"/>
  <c r="Q50" i="1"/>
  <c r="AF15" i="1"/>
  <c r="AE20" i="1"/>
  <c r="AE13" i="1" s="1"/>
  <c r="P25" i="1"/>
  <c r="Q32" i="1"/>
  <c r="G25" i="1"/>
  <c r="AC48" i="1"/>
  <c r="AC35" i="1"/>
  <c r="AC11" i="1"/>
  <c r="AE37" i="1"/>
  <c r="N13" i="1"/>
  <c r="AG27" i="1"/>
  <c r="AC30" i="1"/>
  <c r="AD9" i="1"/>
  <c r="K27" i="1"/>
  <c r="K25" i="1" s="1"/>
  <c r="R13" i="1"/>
  <c r="K44" i="1"/>
  <c r="W32" i="1"/>
  <c r="AE27" i="1"/>
  <c r="G13" i="1"/>
  <c r="AC47" i="1"/>
  <c r="AC18" i="1"/>
  <c r="H25" i="1"/>
  <c r="AG44" i="1"/>
  <c r="AC54" i="1"/>
  <c r="AG37" i="1"/>
  <c r="AE32" i="1"/>
  <c r="AE25" i="1" s="1"/>
  <c r="AC40" i="1"/>
  <c r="AD44" i="1"/>
  <c r="W44" i="1"/>
  <c r="E20" i="1"/>
  <c r="K9" i="1"/>
  <c r="AG32" i="1"/>
  <c r="Q44" i="1"/>
  <c r="AG50" i="1"/>
  <c r="W27" i="1"/>
  <c r="E32" i="1"/>
  <c r="W50" i="1"/>
  <c r="AC23" i="1"/>
  <c r="W15" i="1"/>
  <c r="W13" i="1" s="1"/>
  <c r="K50" i="1"/>
  <c r="AG20" i="1"/>
  <c r="AG13" i="1" s="1"/>
  <c r="AH15" i="1"/>
  <c r="E15" i="1"/>
  <c r="E9" i="1"/>
  <c r="K37" i="1"/>
  <c r="AF13" i="1"/>
  <c r="J42" i="1"/>
  <c r="AE50" i="1"/>
  <c r="Q9" i="1"/>
  <c r="AE44" i="1"/>
  <c r="E44" i="1"/>
  <c r="AF9" i="1"/>
  <c r="Q20" i="1"/>
  <c r="Q13" i="1" s="1"/>
  <c r="W9" i="1"/>
  <c r="R42" i="1"/>
  <c r="AE9" i="1"/>
  <c r="AF50" i="1"/>
  <c r="AF42" i="1" s="1"/>
  <c r="AF37" i="1"/>
  <c r="AF20" i="1"/>
  <c r="AD50" i="1"/>
  <c r="AC51" i="1"/>
  <c r="E37" i="1"/>
  <c r="AC22" i="1"/>
  <c r="AD20" i="1"/>
  <c r="AD13" i="1" s="1"/>
  <c r="AC34" i="1"/>
  <c r="AC10" i="1"/>
  <c r="E50" i="1"/>
  <c r="E27" i="1"/>
  <c r="AC45" i="1"/>
  <c r="AC44" i="1" s="1"/>
  <c r="AD27" i="1"/>
  <c r="AD25" i="1" s="1"/>
  <c r="AC29" i="1"/>
  <c r="K20" i="1"/>
  <c r="K13" i="1" s="1"/>
  <c r="AD37" i="1"/>
  <c r="AC38" i="1"/>
  <c r="AC17" i="1"/>
  <c r="AC50" i="1" l="1"/>
  <c r="AC42" i="1" s="1"/>
  <c r="AH42" i="1"/>
  <c r="AC9" i="1"/>
  <c r="Q42" i="1"/>
  <c r="K42" i="1"/>
  <c r="AF25" i="1"/>
  <c r="E42" i="1"/>
  <c r="AC32" i="1"/>
  <c r="AH13" i="1"/>
  <c r="AG42" i="1"/>
  <c r="AC37" i="1"/>
  <c r="AD42" i="1"/>
  <c r="AG25" i="1"/>
  <c r="AC27" i="1"/>
  <c r="W25" i="1"/>
  <c r="AC15" i="1"/>
  <c r="AC13" i="1" s="1"/>
  <c r="E25" i="1"/>
  <c r="AC20" i="1"/>
  <c r="W42" i="1"/>
  <c r="AE42" i="1"/>
  <c r="E13" i="1"/>
  <c r="AC25" i="1" l="1"/>
</calcChain>
</file>

<file path=xl/sharedStrings.xml><?xml version="1.0" encoding="utf-8"?>
<sst xmlns="http://schemas.openxmlformats.org/spreadsheetml/2006/main" count="77" uniqueCount="39">
  <si>
    <t>SUMMARY PORT STATISTICS</t>
  </si>
  <si>
    <t>Philippine Ports Authority</t>
  </si>
  <si>
    <t>2018</t>
  </si>
  <si>
    <t>PARTICULARS</t>
  </si>
  <si>
    <t>TOTAL</t>
  </si>
  <si>
    <t>1st Quarter</t>
  </si>
  <si>
    <t>2nd Quarter</t>
  </si>
  <si>
    <t>3rd Quarter</t>
  </si>
  <si>
    <t>4th Quarter</t>
  </si>
  <si>
    <t>GRAND TOTAL</t>
  </si>
  <si>
    <t>MANILA/ N. LUZON</t>
  </si>
  <si>
    <t>SOUTHERN LUZON</t>
  </si>
  <si>
    <t>VISAYAS</t>
  </si>
  <si>
    <t>NORTHERN MINDANAO</t>
  </si>
  <si>
    <t>SOUTHERN MINDANAO</t>
  </si>
  <si>
    <t xml:space="preserve"> 1. Shipcalls</t>
  </si>
  <si>
    <t>Domestic</t>
  </si>
  <si>
    <t>Foreign</t>
  </si>
  <si>
    <t xml:space="preserve"> 2. Cargo Throughput (m.t.)</t>
  </si>
  <si>
    <t>Inward</t>
  </si>
  <si>
    <t>Outward</t>
  </si>
  <si>
    <t>Import</t>
  </si>
  <si>
    <t>Export</t>
  </si>
  <si>
    <t xml:space="preserve"> 3. Container Traffic (in TEU)</t>
  </si>
  <si>
    <t xml:space="preserve"> 4. Passenger Traffic</t>
  </si>
  <si>
    <t>Disembarked</t>
  </si>
  <si>
    <t>Embarked</t>
  </si>
  <si>
    <t>Cruise Ships</t>
  </si>
  <si>
    <t>5. RoRo Traffic</t>
  </si>
  <si>
    <t>Type 1</t>
  </si>
  <si>
    <t>Type 2</t>
  </si>
  <si>
    <t>Type 3</t>
  </si>
  <si>
    <t>Type 4</t>
  </si>
  <si>
    <t>Source: Port Management Offices' Monthly Statistical Report</t>
  </si>
  <si>
    <t>Notes:</t>
  </si>
  <si>
    <t>(1) Values may not add up due to rounding off.</t>
  </si>
  <si>
    <t>(2) TMOs' statistics contain only the Terminal Ports under its jurisdiction. Statistics for Other Government Ports and Private Ports are presented in lump-sum totals.</t>
  </si>
  <si>
    <t>(4) Port of Currimao is the Base Port of PMO Northern Luzon (PPA Memorandum Order No. 006-2018).</t>
  </si>
  <si>
    <t>(3) Based on PPA Memorandum Order No. 008-2018, PMO Cotabato was downgraded to TMO Cotabato under the jurisdiction of PMO SOCSARGEN.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</si>
</sst>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3" fontId="2" fillId="2" borderId="0" xfId="0" applyNumberFormat="1" applyFont="1" applyFill="1" applyAlignment="1"/>
    <xf numFmtId="3" fontId="2" fillId="2" borderId="0" xfId="0" applyNumberFormat="1" applyFont="1" applyFill="1" applyBorder="1" applyAlignment="1"/>
    <xf numFmtId="0" fontId="1" fillId="2" borderId="0" xfId="0" quotePrefix="1" applyFont="1" applyFill="1" applyAlignment="1"/>
    <xf numFmtId="0" fontId="2" fillId="2" borderId="0" xfId="0" applyFont="1" applyFill="1" applyBorder="1" applyAlignment="1"/>
    <xf numFmtId="3" fontId="2" fillId="2" borderId="0" xfId="0" applyNumberFormat="1" applyFont="1" applyFill="1"/>
    <xf numFmtId="0" fontId="2" fillId="2" borderId="0" xfId="0" applyFont="1" applyFill="1"/>
    <xf numFmtId="3" fontId="2" fillId="2" borderId="1" xfId="0" applyNumberFormat="1" applyFont="1" applyFill="1" applyBorder="1" applyAlignment="1">
      <alignment horizontal="centerContinuous"/>
    </xf>
    <xf numFmtId="3" fontId="2" fillId="2" borderId="2" xfId="0" applyNumberFormat="1" applyFont="1" applyFill="1" applyBorder="1"/>
    <xf numFmtId="3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/>
    <xf numFmtId="3" fontId="2" fillId="2" borderId="0" xfId="0" applyNumberFormat="1" applyFont="1" applyFill="1" applyBorder="1"/>
    <xf numFmtId="3" fontId="1" fillId="2" borderId="11" xfId="0" applyNumberFormat="1" applyFont="1" applyFill="1" applyBorder="1"/>
    <xf numFmtId="3" fontId="2" fillId="2" borderId="5" xfId="0" applyNumberFormat="1" applyFont="1" applyFill="1" applyBorder="1"/>
    <xf numFmtId="3" fontId="2" fillId="2" borderId="11" xfId="0" applyNumberFormat="1" applyFont="1" applyFill="1" applyBorder="1"/>
    <xf numFmtId="3" fontId="1" fillId="2" borderId="0" xfId="0" applyNumberFormat="1" applyFont="1" applyFill="1" applyBorder="1"/>
    <xf numFmtId="3" fontId="1" fillId="2" borderId="0" xfId="0" applyNumberFormat="1" applyFont="1" applyFill="1"/>
    <xf numFmtId="3" fontId="2" fillId="2" borderId="7" xfId="0" applyNumberFormat="1" applyFont="1" applyFill="1" applyBorder="1"/>
    <xf numFmtId="3" fontId="2" fillId="2" borderId="8" xfId="0" applyNumberFormat="1" applyFont="1" applyFill="1" applyBorder="1"/>
    <xf numFmtId="3" fontId="2" fillId="2" borderId="12" xfId="0" applyNumberFormat="1" applyFont="1" applyFill="1" applyBorder="1"/>
    <xf numFmtId="3" fontId="3" fillId="2" borderId="0" xfId="0" applyNumberFormat="1" applyFont="1" applyFill="1"/>
    <xf numFmtId="3" fontId="2" fillId="2" borderId="0" xfId="0" quotePrefix="1" applyNumberFormat="1" applyFont="1" applyFill="1" applyAlignment="1">
      <alignment horizontal="center"/>
    </xf>
    <xf numFmtId="3" fontId="4" fillId="2" borderId="0" xfId="0" applyNumberFormat="1" applyFont="1" applyFill="1"/>
    <xf numFmtId="3" fontId="4" fillId="2" borderId="0" xfId="0" applyNumberFormat="1" applyFont="1" applyFill="1" applyBorder="1"/>
    <xf numFmtId="3" fontId="2" fillId="8" borderId="0" xfId="0" applyNumberFormat="1" applyFont="1" applyFill="1"/>
    <xf numFmtId="3" fontId="2" fillId="8" borderId="0" xfId="0" applyNumberFormat="1" applyFont="1" applyFill="1" applyBorder="1"/>
    <xf numFmtId="3" fontId="4" fillId="8" borderId="0" xfId="0" applyNumberFormat="1" applyFont="1" applyFill="1" applyBorder="1"/>
    <xf numFmtId="3" fontId="2" fillId="9" borderId="0" xfId="0" applyNumberFormat="1" applyFont="1" applyFill="1" applyBorder="1"/>
    <xf numFmtId="0" fontId="2" fillId="9" borderId="0" xfId="0" applyFont="1" applyFill="1" applyBorder="1"/>
    <xf numFmtId="3" fontId="3" fillId="9" borderId="0" xfId="0" applyNumberFormat="1" applyFont="1" applyFill="1" applyBorder="1"/>
    <xf numFmtId="0" fontId="3" fillId="9" borderId="0" xfId="0" applyFont="1" applyFill="1" applyBorder="1"/>
    <xf numFmtId="0" fontId="3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/>
    </xf>
    <xf numFmtId="3" fontId="2" fillId="4" borderId="4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>
      <alignment horizontal="center" vertical="center" wrapText="1"/>
    </xf>
    <xf numFmtId="3" fontId="2" fillId="5" borderId="4" xfId="0" applyNumberFormat="1" applyFont="1" applyFill="1" applyBorder="1" applyAlignment="1">
      <alignment horizontal="center" vertical="center" wrapText="1"/>
    </xf>
    <xf numFmtId="3" fontId="2" fillId="6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A%20FILES/statistics/QSR%20-%20working%20file/Quarterly%20working%20file/2018/2018%20QS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-ship"/>
      <sheetName val="sum-GT"/>
      <sheetName val="sum-cargo"/>
      <sheetName val="sum-pass"/>
      <sheetName val="sum-teu"/>
      <sheetName val="sum-roro"/>
      <sheetName val="shipcalls"/>
      <sheetName val="GT"/>
      <sheetName val="cargo"/>
      <sheetName val="teu"/>
      <sheetName val="passengers"/>
      <sheetName val="rrtf"/>
      <sheetName val="Sheet1"/>
    </sheetNames>
    <sheetDataSet>
      <sheetData sheetId="0">
        <row r="57">
          <cell r="A57" t="str">
            <v>Source: Port Management Offices' Monthly Statistical Report</v>
          </cell>
        </row>
      </sheetData>
      <sheetData sheetId="1">
        <row r="10">
          <cell r="E10">
            <v>3925</v>
          </cell>
          <cell r="F10">
            <v>1212</v>
          </cell>
          <cell r="H10">
            <v>4015</v>
          </cell>
          <cell r="I10">
            <v>1219</v>
          </cell>
          <cell r="K10">
            <v>4093</v>
          </cell>
          <cell r="L10">
            <v>1107</v>
          </cell>
          <cell r="N10">
            <v>4196</v>
          </cell>
          <cell r="O10">
            <v>1090</v>
          </cell>
        </row>
        <row r="72">
          <cell r="E72">
            <v>32207</v>
          </cell>
          <cell r="F72">
            <v>507</v>
          </cell>
          <cell r="H72">
            <v>37552</v>
          </cell>
          <cell r="I72">
            <v>585</v>
          </cell>
          <cell r="K72">
            <v>30198</v>
          </cell>
          <cell r="L72">
            <v>603</v>
          </cell>
          <cell r="N72">
            <v>32497</v>
          </cell>
          <cell r="O72">
            <v>645</v>
          </cell>
        </row>
        <row r="177">
          <cell r="E177">
            <v>43182</v>
          </cell>
          <cell r="F177">
            <v>217</v>
          </cell>
          <cell r="H177">
            <v>49621</v>
          </cell>
          <cell r="I177">
            <v>221</v>
          </cell>
          <cell r="K177">
            <v>45070</v>
          </cell>
          <cell r="L177">
            <v>194</v>
          </cell>
          <cell r="N177">
            <v>46765</v>
          </cell>
          <cell r="O177">
            <v>216</v>
          </cell>
        </row>
        <row r="303">
          <cell r="E303">
            <v>16549</v>
          </cell>
          <cell r="F303">
            <v>177</v>
          </cell>
          <cell r="H303">
            <v>18857</v>
          </cell>
          <cell r="I303">
            <v>329</v>
          </cell>
          <cell r="K303">
            <v>16193</v>
          </cell>
          <cell r="L303">
            <v>374</v>
          </cell>
          <cell r="N303">
            <v>17635</v>
          </cell>
          <cell r="O303">
            <v>219</v>
          </cell>
        </row>
        <row r="367">
          <cell r="E367">
            <v>12028</v>
          </cell>
          <cell r="F367">
            <v>598</v>
          </cell>
          <cell r="H367">
            <v>13350</v>
          </cell>
          <cell r="I367">
            <v>616</v>
          </cell>
          <cell r="K367">
            <v>14073</v>
          </cell>
          <cell r="L367">
            <v>620</v>
          </cell>
          <cell r="N367">
            <v>15042</v>
          </cell>
          <cell r="O367">
            <v>642</v>
          </cell>
        </row>
      </sheetData>
      <sheetData sheetId="2"/>
      <sheetData sheetId="3">
        <row r="10">
          <cell r="F10">
            <v>4555931.7923000008</v>
          </cell>
          <cell r="G10">
            <v>5095544.0930000013</v>
          </cell>
          <cell r="I10">
            <v>12966786.8938</v>
          </cell>
          <cell r="J10">
            <v>2362934.6850000005</v>
          </cell>
          <cell r="M10">
            <v>4845889.4960000003</v>
          </cell>
          <cell r="N10">
            <v>5405497.1616100008</v>
          </cell>
          <cell r="P10">
            <v>14857535.989999998</v>
          </cell>
          <cell r="Q10">
            <v>2139753.7050000001</v>
          </cell>
          <cell r="T10">
            <v>4752854.2069999995</v>
          </cell>
          <cell r="U10">
            <v>5354358.1369999992</v>
          </cell>
          <cell r="W10">
            <v>15254579.047499999</v>
          </cell>
          <cell r="X10">
            <v>1991216.3229999999</v>
          </cell>
          <cell r="AA10">
            <v>4854346.023000001</v>
          </cell>
          <cell r="AB10">
            <v>5666713</v>
          </cell>
          <cell r="AD10">
            <v>15350408.5527</v>
          </cell>
          <cell r="AE10">
            <v>2148514.4989999998</v>
          </cell>
        </row>
        <row r="72">
          <cell r="F72">
            <v>2478320.0735829743</v>
          </cell>
          <cell r="G72">
            <v>1380126.8016000001</v>
          </cell>
          <cell r="I72">
            <v>4911567.1768999994</v>
          </cell>
          <cell r="J72">
            <v>1443925.0040000002</v>
          </cell>
          <cell r="M72">
            <v>2785257.0026589348</v>
          </cell>
          <cell r="N72">
            <v>1558982.9494</v>
          </cell>
          <cell r="P72">
            <v>5303071.5389999999</v>
          </cell>
          <cell r="Q72">
            <v>1521215.6189999999</v>
          </cell>
          <cell r="T72">
            <v>2393190.923286668</v>
          </cell>
          <cell r="U72">
            <v>1428796.9584000004</v>
          </cell>
          <cell r="W72">
            <v>5724465.8567000004</v>
          </cell>
          <cell r="X72">
            <v>1069842.442</v>
          </cell>
          <cell r="AA72">
            <v>2766058.1810699995</v>
          </cell>
          <cell r="AB72">
            <v>1625960.1869999999</v>
          </cell>
          <cell r="AD72">
            <v>5894247.2829999998</v>
          </cell>
          <cell r="AE72">
            <v>1166287.6400000001</v>
          </cell>
        </row>
        <row r="177">
          <cell r="F177">
            <v>3374178.9629429998</v>
          </cell>
          <cell r="G177">
            <v>2047733.4646699999</v>
          </cell>
          <cell r="I177">
            <v>1015600.6519999999</v>
          </cell>
          <cell r="J177">
            <v>2284419.3689999999</v>
          </cell>
          <cell r="M177">
            <v>3573816.7605489995</v>
          </cell>
          <cell r="N177">
            <v>2167466.2388259</v>
          </cell>
          <cell r="P177">
            <v>1280839.5250000001</v>
          </cell>
          <cell r="Q177">
            <v>2166996.4339999994</v>
          </cell>
          <cell r="T177">
            <v>3534055.7588138161</v>
          </cell>
          <cell r="U177">
            <v>1891177.6317599998</v>
          </cell>
          <cell r="W177">
            <v>1388934.0699999998</v>
          </cell>
          <cell r="X177">
            <v>668195.85199999996</v>
          </cell>
          <cell r="AA177">
            <v>3611141.5124709997</v>
          </cell>
          <cell r="AB177">
            <v>2381556.4151792666</v>
          </cell>
          <cell r="AD177">
            <v>1316798.3400000003</v>
          </cell>
          <cell r="AE177">
            <v>2229931.0109999999</v>
          </cell>
        </row>
        <row r="303">
          <cell r="F303">
            <v>1775374.2635082933</v>
          </cell>
          <cell r="G303">
            <v>1469258.9283414832</v>
          </cell>
          <cell r="I303">
            <v>1265465.3520000002</v>
          </cell>
          <cell r="J303">
            <v>1224124.1779999998</v>
          </cell>
          <cell r="M303">
            <v>1949487.8926325166</v>
          </cell>
          <cell r="N303">
            <v>1565578.4749999999</v>
          </cell>
          <cell r="P303">
            <v>1394191.7649999999</v>
          </cell>
          <cell r="Q303">
            <v>8713703.2709999997</v>
          </cell>
          <cell r="T303">
            <v>2122915.5380699998</v>
          </cell>
          <cell r="U303">
            <v>1507130.10503</v>
          </cell>
          <cell r="W303">
            <v>1315466.037</v>
          </cell>
          <cell r="X303">
            <v>13201648.001</v>
          </cell>
          <cell r="AA303">
            <v>2117692.6867200006</v>
          </cell>
          <cell r="AB303">
            <v>1575451.0697300001</v>
          </cell>
          <cell r="AD303">
            <v>1245158.1030000001</v>
          </cell>
          <cell r="AE303">
            <v>4525743.2489999998</v>
          </cell>
        </row>
        <row r="367">
          <cell r="F367">
            <v>1805864.9842222221</v>
          </cell>
          <cell r="G367">
            <v>786944.48800000001</v>
          </cell>
          <cell r="I367">
            <v>2054523.0859999999</v>
          </cell>
          <cell r="J367">
            <v>1402938.297</v>
          </cell>
          <cell r="M367">
            <v>2007229.1491111116</v>
          </cell>
          <cell r="N367">
            <v>914869.21988888783</v>
          </cell>
          <cell r="P367">
            <v>2648797.2200000002</v>
          </cell>
          <cell r="Q367">
            <v>1531730.183</v>
          </cell>
          <cell r="T367">
            <v>2042083.0107144443</v>
          </cell>
          <cell r="U367">
            <v>962591.51899999997</v>
          </cell>
          <cell r="W367">
            <v>2285137.1919999998</v>
          </cell>
          <cell r="X367">
            <v>1400127.4719999998</v>
          </cell>
          <cell r="AA367">
            <v>2228741.2104536584</v>
          </cell>
          <cell r="AB367">
            <v>1030013.6630000001</v>
          </cell>
          <cell r="AD367">
            <v>3319761.1059999997</v>
          </cell>
          <cell r="AE367">
            <v>1576709.591</v>
          </cell>
        </row>
      </sheetData>
      <sheetData sheetId="4">
        <row r="10">
          <cell r="E10">
            <v>156615</v>
          </cell>
          <cell r="F10">
            <v>159004</v>
          </cell>
          <cell r="G10">
            <v>154128</v>
          </cell>
          <cell r="I10">
            <v>206216</v>
          </cell>
          <cell r="J10">
            <v>206379</v>
          </cell>
          <cell r="K10">
            <v>102976</v>
          </cell>
          <cell r="M10">
            <v>101257</v>
          </cell>
          <cell r="N10">
            <v>80948</v>
          </cell>
          <cell r="O10">
            <v>23470</v>
          </cell>
          <cell r="Q10">
            <v>122099</v>
          </cell>
          <cell r="R10">
            <v>123650</v>
          </cell>
          <cell r="S10">
            <v>57470</v>
          </cell>
        </row>
        <row r="72">
          <cell r="E72">
            <v>3144331</v>
          </cell>
          <cell r="F72">
            <v>2938624.89</v>
          </cell>
          <cell r="G72">
            <v>12676</v>
          </cell>
          <cell r="I72">
            <v>4372509</v>
          </cell>
          <cell r="J72">
            <v>3939238</v>
          </cell>
          <cell r="K72">
            <v>4418</v>
          </cell>
          <cell r="M72">
            <v>2337194</v>
          </cell>
          <cell r="N72">
            <v>2152131</v>
          </cell>
          <cell r="O72">
            <v>0</v>
          </cell>
          <cell r="Q72">
            <v>2927578</v>
          </cell>
          <cell r="R72">
            <v>2786364</v>
          </cell>
          <cell r="S72">
            <v>12037</v>
          </cell>
        </row>
        <row r="177">
          <cell r="E177">
            <v>3332913</v>
          </cell>
          <cell r="F177">
            <v>3217657</v>
          </cell>
          <cell r="G177">
            <v>71020</v>
          </cell>
          <cell r="I177">
            <v>4936255</v>
          </cell>
          <cell r="J177">
            <v>4700257</v>
          </cell>
          <cell r="K177">
            <v>5098</v>
          </cell>
          <cell r="M177">
            <v>3051192</v>
          </cell>
          <cell r="N177">
            <v>2965752</v>
          </cell>
          <cell r="O177">
            <v>0</v>
          </cell>
          <cell r="Q177">
            <v>3703460</v>
          </cell>
          <cell r="R177">
            <v>3422973</v>
          </cell>
          <cell r="S177">
            <v>7214</v>
          </cell>
        </row>
        <row r="303">
          <cell r="E303">
            <v>1401280</v>
          </cell>
          <cell r="F303">
            <v>1349449</v>
          </cell>
          <cell r="G303">
            <v>0</v>
          </cell>
          <cell r="I303">
            <v>2139210</v>
          </cell>
          <cell r="J303">
            <v>2037832</v>
          </cell>
          <cell r="K303">
            <v>310</v>
          </cell>
          <cell r="M303">
            <v>1412340</v>
          </cell>
          <cell r="N303">
            <v>1306700</v>
          </cell>
          <cell r="O303">
            <v>0</v>
          </cell>
          <cell r="Q303">
            <v>1619180</v>
          </cell>
          <cell r="R303">
            <v>1505562</v>
          </cell>
          <cell r="S303">
            <v>246</v>
          </cell>
        </row>
        <row r="367">
          <cell r="E367">
            <v>967237</v>
          </cell>
          <cell r="F367">
            <v>958275</v>
          </cell>
          <cell r="G367">
            <v>0</v>
          </cell>
          <cell r="I367">
            <v>1238468</v>
          </cell>
          <cell r="J367">
            <v>1152515</v>
          </cell>
          <cell r="K367">
            <v>0</v>
          </cell>
          <cell r="M367">
            <v>972903</v>
          </cell>
          <cell r="N367">
            <v>925438</v>
          </cell>
          <cell r="O367">
            <v>0</v>
          </cell>
          <cell r="Q367">
            <v>1155177</v>
          </cell>
          <cell r="R367">
            <v>1120949</v>
          </cell>
          <cell r="S367">
            <v>0</v>
          </cell>
        </row>
      </sheetData>
      <sheetData sheetId="5">
        <row r="10">
          <cell r="F10">
            <v>166027.5</v>
          </cell>
          <cell r="G10">
            <v>178036</v>
          </cell>
          <cell r="I10">
            <v>427226.25</v>
          </cell>
          <cell r="J10">
            <v>426301.5</v>
          </cell>
          <cell r="M10">
            <v>181422.5</v>
          </cell>
          <cell r="N10">
            <v>203195.5</v>
          </cell>
          <cell r="P10">
            <v>463115.75</v>
          </cell>
          <cell r="Q10">
            <v>413690.25</v>
          </cell>
          <cell r="T10">
            <v>180437.25</v>
          </cell>
          <cell r="U10">
            <v>202076</v>
          </cell>
          <cell r="W10">
            <v>481789.5</v>
          </cell>
          <cell r="X10">
            <v>424480</v>
          </cell>
          <cell r="AA10">
            <v>186713.5</v>
          </cell>
          <cell r="AB10">
            <v>209344</v>
          </cell>
          <cell r="AD10">
            <v>513974.25</v>
          </cell>
          <cell r="AE10">
            <v>427309</v>
          </cell>
        </row>
        <row r="72">
          <cell r="F72">
            <v>19661</v>
          </cell>
          <cell r="G72">
            <v>18777.5</v>
          </cell>
          <cell r="I72">
            <v>25808</v>
          </cell>
          <cell r="J72">
            <v>27166</v>
          </cell>
          <cell r="M72">
            <v>22332.5</v>
          </cell>
          <cell r="N72">
            <v>21293</v>
          </cell>
          <cell r="P72">
            <v>28527.5</v>
          </cell>
          <cell r="Q72">
            <v>29168.5</v>
          </cell>
          <cell r="T72">
            <v>22005</v>
          </cell>
          <cell r="U72">
            <v>19562</v>
          </cell>
          <cell r="W72">
            <v>31378</v>
          </cell>
          <cell r="X72">
            <v>31267</v>
          </cell>
          <cell r="AA72">
            <v>24701</v>
          </cell>
          <cell r="AB72">
            <v>20364.5</v>
          </cell>
          <cell r="AD72">
            <v>35794.5</v>
          </cell>
          <cell r="AE72">
            <v>39527.25</v>
          </cell>
        </row>
        <row r="177">
          <cell r="F177">
            <v>58312.25</v>
          </cell>
          <cell r="G177">
            <v>54051.75</v>
          </cell>
          <cell r="I177">
            <v>0</v>
          </cell>
          <cell r="J177">
            <v>0</v>
          </cell>
          <cell r="M177">
            <v>64594.75</v>
          </cell>
          <cell r="N177">
            <v>59976.75</v>
          </cell>
          <cell r="P177">
            <v>0</v>
          </cell>
          <cell r="Q177">
            <v>0</v>
          </cell>
          <cell r="T177">
            <v>62192.5</v>
          </cell>
          <cell r="U177">
            <v>59000</v>
          </cell>
          <cell r="W177">
            <v>0</v>
          </cell>
          <cell r="X177">
            <v>0</v>
          </cell>
          <cell r="AA177">
            <v>65539.5</v>
          </cell>
          <cell r="AB177">
            <v>61124</v>
          </cell>
          <cell r="AD177">
            <v>0</v>
          </cell>
          <cell r="AE177">
            <v>0</v>
          </cell>
        </row>
        <row r="303">
          <cell r="F303">
            <v>44917.5</v>
          </cell>
          <cell r="G303">
            <v>44796</v>
          </cell>
          <cell r="I303">
            <v>328</v>
          </cell>
          <cell r="J303">
            <v>0</v>
          </cell>
          <cell r="M303">
            <v>48511</v>
          </cell>
          <cell r="N303">
            <v>49005</v>
          </cell>
          <cell r="P303">
            <v>217</v>
          </cell>
          <cell r="Q303">
            <v>0</v>
          </cell>
          <cell r="T303">
            <v>53167.5</v>
          </cell>
          <cell r="U303">
            <v>50888</v>
          </cell>
          <cell r="W303">
            <v>88</v>
          </cell>
          <cell r="X303">
            <v>0</v>
          </cell>
          <cell r="AA303">
            <v>55591.5</v>
          </cell>
          <cell r="AB303">
            <v>55423</v>
          </cell>
          <cell r="AD303">
            <v>162</v>
          </cell>
          <cell r="AE303">
            <v>0</v>
          </cell>
        </row>
        <row r="367">
          <cell r="F367">
            <v>59569.5</v>
          </cell>
          <cell r="G367">
            <v>52587</v>
          </cell>
          <cell r="I367">
            <v>66168.75</v>
          </cell>
          <cell r="J367">
            <v>83995.25</v>
          </cell>
          <cell r="M367">
            <v>71504.5</v>
          </cell>
          <cell r="N367">
            <v>59903</v>
          </cell>
          <cell r="P367">
            <v>76422.25</v>
          </cell>
          <cell r="Q367">
            <v>84875.75</v>
          </cell>
          <cell r="T367">
            <v>77204.25</v>
          </cell>
          <cell r="U367">
            <v>60398.25</v>
          </cell>
          <cell r="W367">
            <v>75318.75</v>
          </cell>
          <cell r="X367">
            <v>89453.25</v>
          </cell>
          <cell r="AA367">
            <v>79279</v>
          </cell>
          <cell r="AB367">
            <v>63252.5</v>
          </cell>
          <cell r="AD367">
            <v>88877.75</v>
          </cell>
          <cell r="AE367">
            <v>93554.5</v>
          </cell>
        </row>
      </sheetData>
      <sheetData sheetId="6">
        <row r="10">
          <cell r="F10">
            <v>0</v>
          </cell>
          <cell r="G10">
            <v>79</v>
          </cell>
          <cell r="H10">
            <v>40</v>
          </cell>
          <cell r="I10">
            <v>196</v>
          </cell>
          <cell r="K10">
            <v>0</v>
          </cell>
          <cell r="L10">
            <v>47</v>
          </cell>
          <cell r="M10">
            <v>51</v>
          </cell>
          <cell r="N10">
            <v>146</v>
          </cell>
          <cell r="Q10">
            <v>3</v>
          </cell>
          <cell r="R10">
            <v>44</v>
          </cell>
          <cell r="S10">
            <v>20</v>
          </cell>
          <cell r="T10">
            <v>261</v>
          </cell>
          <cell r="V10">
            <v>12</v>
          </cell>
          <cell r="W10">
            <v>64</v>
          </cell>
          <cell r="X10">
            <v>47</v>
          </cell>
          <cell r="Y10">
            <v>62</v>
          </cell>
          <cell r="AB10">
            <v>2</v>
          </cell>
          <cell r="AC10">
            <v>7</v>
          </cell>
          <cell r="AD10">
            <v>16</v>
          </cell>
          <cell r="AE10">
            <v>63</v>
          </cell>
          <cell r="AG10">
            <v>0</v>
          </cell>
          <cell r="AH10">
            <v>32</v>
          </cell>
          <cell r="AI10">
            <v>16</v>
          </cell>
          <cell r="AJ10">
            <v>35</v>
          </cell>
          <cell r="AM10">
            <v>1</v>
          </cell>
          <cell r="AN10">
            <v>0</v>
          </cell>
          <cell r="AO10">
            <v>3</v>
          </cell>
          <cell r="AP10">
            <v>12</v>
          </cell>
          <cell r="AR10">
            <v>0</v>
          </cell>
          <cell r="AS10">
            <v>56</v>
          </cell>
          <cell r="AT10">
            <v>6</v>
          </cell>
          <cell r="AU10">
            <v>32</v>
          </cell>
        </row>
        <row r="72">
          <cell r="F72">
            <v>19415</v>
          </cell>
          <cell r="G72">
            <v>105337</v>
          </cell>
          <cell r="H72">
            <v>52639</v>
          </cell>
          <cell r="I72">
            <v>91945</v>
          </cell>
          <cell r="K72">
            <v>21819</v>
          </cell>
          <cell r="L72">
            <v>117345</v>
          </cell>
          <cell r="M72">
            <v>34246</v>
          </cell>
          <cell r="N72">
            <v>115650</v>
          </cell>
          <cell r="Q72">
            <v>22121</v>
          </cell>
          <cell r="R72">
            <v>137410</v>
          </cell>
          <cell r="S72">
            <v>61467</v>
          </cell>
          <cell r="T72">
            <v>110487</v>
          </cell>
          <cell r="V72">
            <v>28735</v>
          </cell>
          <cell r="W72">
            <v>158960</v>
          </cell>
          <cell r="X72">
            <v>37732</v>
          </cell>
          <cell r="Y72">
            <v>128944</v>
          </cell>
          <cell r="AB72">
            <v>14109</v>
          </cell>
          <cell r="AC72">
            <v>94857</v>
          </cell>
          <cell r="AD72">
            <v>47528</v>
          </cell>
          <cell r="AE72">
            <v>95592</v>
          </cell>
          <cell r="AG72">
            <v>16340</v>
          </cell>
          <cell r="AH72">
            <v>103051</v>
          </cell>
          <cell r="AI72">
            <v>32414</v>
          </cell>
          <cell r="AJ72">
            <v>115970</v>
          </cell>
          <cell r="AM72">
            <v>24763</v>
          </cell>
          <cell r="AN72">
            <v>120091</v>
          </cell>
          <cell r="AO72">
            <v>54009</v>
          </cell>
          <cell r="AP72">
            <v>97887</v>
          </cell>
          <cell r="AR72">
            <v>26189</v>
          </cell>
          <cell r="AS72">
            <v>125530</v>
          </cell>
          <cell r="AT72">
            <v>35640</v>
          </cell>
          <cell r="AU72">
            <v>121834</v>
          </cell>
        </row>
        <row r="177">
          <cell r="F177">
            <v>35821</v>
          </cell>
          <cell r="G177">
            <v>110983</v>
          </cell>
          <cell r="H177">
            <v>36724</v>
          </cell>
          <cell r="I177">
            <v>108374</v>
          </cell>
          <cell r="K177">
            <v>35617</v>
          </cell>
          <cell r="L177">
            <v>102454</v>
          </cell>
          <cell r="M177">
            <v>33189</v>
          </cell>
          <cell r="N177">
            <v>104024</v>
          </cell>
          <cell r="Q177">
            <v>50875</v>
          </cell>
          <cell r="R177">
            <v>165258</v>
          </cell>
          <cell r="S177">
            <v>42085</v>
          </cell>
          <cell r="T177">
            <v>122177</v>
          </cell>
          <cell r="V177">
            <v>50408</v>
          </cell>
          <cell r="W177">
            <v>159128</v>
          </cell>
          <cell r="X177">
            <v>38799</v>
          </cell>
          <cell r="Y177">
            <v>116570</v>
          </cell>
          <cell r="AB177">
            <v>37739</v>
          </cell>
          <cell r="AC177">
            <v>112336</v>
          </cell>
          <cell r="AD177">
            <v>40277</v>
          </cell>
          <cell r="AE177">
            <v>114330</v>
          </cell>
          <cell r="AG177">
            <v>36812</v>
          </cell>
          <cell r="AH177">
            <v>105118</v>
          </cell>
          <cell r="AI177">
            <v>37295</v>
          </cell>
          <cell r="AJ177">
            <v>108499</v>
          </cell>
          <cell r="AM177">
            <v>50773</v>
          </cell>
          <cell r="AN177">
            <v>130856</v>
          </cell>
          <cell r="AO177">
            <v>42203</v>
          </cell>
          <cell r="AP177">
            <v>116900</v>
          </cell>
          <cell r="AR177">
            <v>46699</v>
          </cell>
          <cell r="AS177">
            <v>120763</v>
          </cell>
          <cell r="AT177">
            <v>38566</v>
          </cell>
          <cell r="AU177">
            <v>112967</v>
          </cell>
        </row>
        <row r="303">
          <cell r="F303">
            <v>80005</v>
          </cell>
          <cell r="G303">
            <v>78032</v>
          </cell>
          <cell r="H303">
            <v>24195</v>
          </cell>
          <cell r="I303">
            <v>26737</v>
          </cell>
          <cell r="K303">
            <v>79628</v>
          </cell>
          <cell r="L303">
            <v>73053</v>
          </cell>
          <cell r="M303">
            <v>23541</v>
          </cell>
          <cell r="N303">
            <v>25686</v>
          </cell>
          <cell r="Q303">
            <v>95643</v>
          </cell>
          <cell r="R303">
            <v>105434</v>
          </cell>
          <cell r="S303">
            <v>26121</v>
          </cell>
          <cell r="T303">
            <v>28747</v>
          </cell>
          <cell r="V303">
            <v>94814</v>
          </cell>
          <cell r="W303">
            <v>100484</v>
          </cell>
          <cell r="X303">
            <v>25401</v>
          </cell>
          <cell r="Y303">
            <v>27277</v>
          </cell>
          <cell r="AB303">
            <v>77712</v>
          </cell>
          <cell r="AC303">
            <v>77219</v>
          </cell>
          <cell r="AD303">
            <v>24058</v>
          </cell>
          <cell r="AE303">
            <v>29088</v>
          </cell>
          <cell r="AG303">
            <v>77060</v>
          </cell>
          <cell r="AH303">
            <v>72274</v>
          </cell>
          <cell r="AI303">
            <v>23646</v>
          </cell>
          <cell r="AJ303">
            <v>27679</v>
          </cell>
          <cell r="AM303">
            <v>88012</v>
          </cell>
          <cell r="AN303">
            <v>90162</v>
          </cell>
          <cell r="AO303">
            <v>24856</v>
          </cell>
          <cell r="AP303">
            <v>30416</v>
          </cell>
          <cell r="AR303">
            <v>87194</v>
          </cell>
          <cell r="AS303">
            <v>85626</v>
          </cell>
          <cell r="AT303">
            <v>24423</v>
          </cell>
          <cell r="AU303">
            <v>29110</v>
          </cell>
        </row>
        <row r="367">
          <cell r="F367">
            <v>15572</v>
          </cell>
          <cell r="G367">
            <v>7057</v>
          </cell>
          <cell r="H367">
            <v>4554</v>
          </cell>
          <cell r="I367">
            <v>7025</v>
          </cell>
          <cell r="K367">
            <v>14552</v>
          </cell>
          <cell r="L367">
            <v>5927</v>
          </cell>
          <cell r="M367">
            <v>4300</v>
          </cell>
          <cell r="N367">
            <v>7860</v>
          </cell>
          <cell r="Q367">
            <v>15095</v>
          </cell>
          <cell r="R367">
            <v>9718</v>
          </cell>
          <cell r="S367">
            <v>4577</v>
          </cell>
          <cell r="T367">
            <v>7956</v>
          </cell>
          <cell r="V367">
            <v>16013</v>
          </cell>
          <cell r="W367">
            <v>9164</v>
          </cell>
          <cell r="X367">
            <v>3970</v>
          </cell>
          <cell r="Y367">
            <v>8349</v>
          </cell>
          <cell r="AB367">
            <v>13152</v>
          </cell>
          <cell r="AC367">
            <v>6200</v>
          </cell>
          <cell r="AD367">
            <v>4467</v>
          </cell>
          <cell r="AE367">
            <v>8305</v>
          </cell>
          <cell r="AG367">
            <v>13453</v>
          </cell>
          <cell r="AH367">
            <v>5903</v>
          </cell>
          <cell r="AI367">
            <v>3541</v>
          </cell>
          <cell r="AJ367">
            <v>8477</v>
          </cell>
          <cell r="AM367">
            <v>15934</v>
          </cell>
          <cell r="AN367">
            <v>8287</v>
          </cell>
          <cell r="AO367">
            <v>4856</v>
          </cell>
          <cell r="AP367">
            <v>8511</v>
          </cell>
          <cell r="AR367">
            <v>15417</v>
          </cell>
          <cell r="AS367">
            <v>6721</v>
          </cell>
          <cell r="AT367">
            <v>4077</v>
          </cell>
          <cell r="AU367">
            <v>8335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B430"/>
  <sheetViews>
    <sheetView tabSelected="1" view="pageBreakPreview" zoomScaleNormal="115" zoomScaleSheetLayoutView="100" workbookViewId="0">
      <pane xSplit="4" ySplit="7" topLeftCell="E8" activePane="bottomRight" state="frozen"/>
      <selection activeCell="C426" sqref="C426"/>
      <selection pane="topRight" activeCell="C426" sqref="C426"/>
      <selection pane="bottomLeft" activeCell="C426" sqref="C426"/>
      <selection pane="bottomRight"/>
    </sheetView>
  </sheetViews>
  <sheetFormatPr defaultColWidth="10" defaultRowHeight="15" customHeight="1" x14ac:dyDescent="0.2"/>
  <cols>
    <col min="1" max="1" width="4" style="8" customWidth="1"/>
    <col min="2" max="3" width="2.7109375" style="8" customWidth="1"/>
    <col min="4" max="4" width="20.7109375" style="7" customWidth="1"/>
    <col min="5" max="5" width="12.7109375" style="7" bestFit="1" customWidth="1"/>
    <col min="6" max="7" width="17" style="7" customWidth="1"/>
    <col min="8" max="8" width="11.42578125" style="7" bestFit="1" customWidth="1"/>
    <col min="9" max="10" width="17" style="7" customWidth="1"/>
    <col min="11" max="11" width="12.7109375" style="7" bestFit="1" customWidth="1"/>
    <col min="12" max="13" width="17" style="7" customWidth="1"/>
    <col min="14" max="14" width="11.42578125" style="7" bestFit="1" customWidth="1"/>
    <col min="15" max="16" width="17" style="7" customWidth="1"/>
    <col min="17" max="17" width="12.7109375" style="7" bestFit="1" customWidth="1"/>
    <col min="18" max="19" width="17" style="7" customWidth="1"/>
    <col min="20" max="20" width="11.42578125" style="7" bestFit="1" customWidth="1"/>
    <col min="21" max="22" width="17" style="7" customWidth="1"/>
    <col min="23" max="23" width="12.7109375" style="7" bestFit="1" customWidth="1"/>
    <col min="24" max="25" width="17" style="7" customWidth="1"/>
    <col min="26" max="26" width="11.42578125" style="7" bestFit="1" customWidth="1"/>
    <col min="27" max="28" width="17" style="7" customWidth="1"/>
    <col min="29" max="29" width="14.140625" style="7" bestFit="1" customWidth="1"/>
    <col min="30" max="31" width="17" style="7" customWidth="1"/>
    <col min="32" max="32" width="12.7109375" style="7" bestFit="1" customWidth="1"/>
    <col min="33" max="34" width="17" style="7" customWidth="1"/>
    <col min="35" max="35" width="10" style="7"/>
    <col min="36" max="36" width="14.140625" style="7" bestFit="1" customWidth="1"/>
    <col min="37" max="54" width="10" style="7"/>
    <col min="55" max="16384" width="10" style="8"/>
  </cols>
  <sheetData>
    <row r="1" spans="1:54" s="2" customFormat="1" ht="15" customHeight="1" x14ac:dyDescent="0.25">
      <c r="A1" s="1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s="2" customFormat="1" ht="15" customHeight="1" x14ac:dyDescent="0.25">
      <c r="A2" s="1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s="2" customFormat="1" ht="15" customHeight="1" x14ac:dyDescent="0.25">
      <c r="A3" s="5" t="s">
        <v>2</v>
      </c>
      <c r="B3" s="6"/>
      <c r="C3" s="6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</row>
    <row r="4" spans="1:54" s="2" customFormat="1" ht="15" customHeight="1" x14ac:dyDescent="0.25">
      <c r="A4" s="5"/>
      <c r="B4" s="6"/>
      <c r="C4" s="6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ht="15" customHeight="1" x14ac:dyDescent="0.2">
      <c r="A5" s="35" t="s">
        <v>3</v>
      </c>
      <c r="B5" s="36"/>
      <c r="C5" s="36"/>
      <c r="D5" s="37"/>
      <c r="E5" s="44" t="s">
        <v>4</v>
      </c>
      <c r="F5" s="45" t="s">
        <v>5</v>
      </c>
      <c r="G5" s="45"/>
      <c r="H5" s="45"/>
      <c r="I5" s="45"/>
      <c r="J5" s="45"/>
      <c r="K5" s="46" t="s">
        <v>4</v>
      </c>
      <c r="L5" s="47" t="s">
        <v>6</v>
      </c>
      <c r="M5" s="47"/>
      <c r="N5" s="47"/>
      <c r="O5" s="47"/>
      <c r="P5" s="47"/>
      <c r="Q5" s="49" t="s">
        <v>4</v>
      </c>
      <c r="R5" s="49" t="s">
        <v>7</v>
      </c>
      <c r="S5" s="49"/>
      <c r="T5" s="49"/>
      <c r="U5" s="49"/>
      <c r="V5" s="49"/>
      <c r="W5" s="50" t="s">
        <v>4</v>
      </c>
      <c r="X5" s="50" t="s">
        <v>8</v>
      </c>
      <c r="Y5" s="50"/>
      <c r="Z5" s="50"/>
      <c r="AA5" s="50"/>
      <c r="AB5" s="50"/>
      <c r="AC5" s="48" t="s">
        <v>4</v>
      </c>
      <c r="AD5" s="48" t="s">
        <v>9</v>
      </c>
      <c r="AE5" s="48"/>
      <c r="AF5" s="48"/>
      <c r="AG5" s="48"/>
      <c r="AH5" s="48"/>
    </row>
    <row r="6" spans="1:54" ht="15" customHeight="1" x14ac:dyDescent="0.2">
      <c r="A6" s="38"/>
      <c r="B6" s="39"/>
      <c r="C6" s="39"/>
      <c r="D6" s="40"/>
      <c r="E6" s="44"/>
      <c r="F6" s="44" t="s">
        <v>10</v>
      </c>
      <c r="G6" s="44" t="s">
        <v>11</v>
      </c>
      <c r="H6" s="44" t="s">
        <v>12</v>
      </c>
      <c r="I6" s="44" t="s">
        <v>13</v>
      </c>
      <c r="J6" s="44" t="s">
        <v>14</v>
      </c>
      <c r="K6" s="46"/>
      <c r="L6" s="47" t="s">
        <v>10</v>
      </c>
      <c r="M6" s="47" t="s">
        <v>11</v>
      </c>
      <c r="N6" s="47" t="s">
        <v>12</v>
      </c>
      <c r="O6" s="47" t="s">
        <v>13</v>
      </c>
      <c r="P6" s="47" t="s">
        <v>14</v>
      </c>
      <c r="Q6" s="49"/>
      <c r="R6" s="49" t="s">
        <v>10</v>
      </c>
      <c r="S6" s="49" t="s">
        <v>11</v>
      </c>
      <c r="T6" s="49" t="s">
        <v>12</v>
      </c>
      <c r="U6" s="49" t="s">
        <v>13</v>
      </c>
      <c r="V6" s="49" t="s">
        <v>14</v>
      </c>
      <c r="W6" s="50"/>
      <c r="X6" s="50" t="s">
        <v>10</v>
      </c>
      <c r="Y6" s="50" t="s">
        <v>11</v>
      </c>
      <c r="Z6" s="50" t="s">
        <v>12</v>
      </c>
      <c r="AA6" s="50" t="s">
        <v>13</v>
      </c>
      <c r="AB6" s="50" t="s">
        <v>14</v>
      </c>
      <c r="AC6" s="48"/>
      <c r="AD6" s="48" t="s">
        <v>10</v>
      </c>
      <c r="AE6" s="48" t="s">
        <v>11</v>
      </c>
      <c r="AF6" s="48" t="s">
        <v>12</v>
      </c>
      <c r="AG6" s="48" t="s">
        <v>13</v>
      </c>
      <c r="AH6" s="48" t="s">
        <v>14</v>
      </c>
    </row>
    <row r="7" spans="1:54" ht="15" customHeight="1" x14ac:dyDescent="0.2">
      <c r="A7" s="41"/>
      <c r="B7" s="42"/>
      <c r="C7" s="42"/>
      <c r="D7" s="43"/>
      <c r="E7" s="44"/>
      <c r="F7" s="44"/>
      <c r="G7" s="44"/>
      <c r="H7" s="44"/>
      <c r="I7" s="44"/>
      <c r="J7" s="44"/>
      <c r="K7" s="46"/>
      <c r="L7" s="47"/>
      <c r="M7" s="47"/>
      <c r="N7" s="47"/>
      <c r="O7" s="47"/>
      <c r="P7" s="47"/>
      <c r="Q7" s="49"/>
      <c r="R7" s="49"/>
      <c r="S7" s="49"/>
      <c r="T7" s="49"/>
      <c r="U7" s="49"/>
      <c r="V7" s="49"/>
      <c r="W7" s="50"/>
      <c r="X7" s="50"/>
      <c r="Y7" s="50"/>
      <c r="Z7" s="50"/>
      <c r="AA7" s="50"/>
      <c r="AB7" s="50"/>
      <c r="AC7" s="48"/>
      <c r="AD7" s="48"/>
      <c r="AE7" s="48"/>
      <c r="AF7" s="48"/>
      <c r="AG7" s="48"/>
      <c r="AH7" s="48"/>
    </row>
    <row r="8" spans="1:54" s="7" customFormat="1" ht="15" customHeight="1" x14ac:dyDescent="0.2">
      <c r="A8" s="9"/>
      <c r="B8" s="10"/>
      <c r="C8" s="10"/>
      <c r="D8" s="10"/>
      <c r="E8" s="11"/>
      <c r="F8" s="11"/>
      <c r="G8" s="11"/>
      <c r="H8" s="12"/>
      <c r="I8" s="11"/>
      <c r="J8" s="11"/>
      <c r="K8" s="11"/>
      <c r="L8" s="11"/>
      <c r="M8" s="11"/>
      <c r="N8" s="12"/>
      <c r="O8" s="11"/>
      <c r="P8" s="11"/>
      <c r="Q8" s="11"/>
      <c r="R8" s="11"/>
      <c r="S8" s="11"/>
      <c r="T8" s="12"/>
      <c r="U8" s="11"/>
      <c r="V8" s="11"/>
      <c r="W8" s="11"/>
      <c r="X8" s="11"/>
      <c r="Y8" s="11"/>
      <c r="Z8" s="12"/>
      <c r="AA8" s="11"/>
      <c r="AB8" s="11"/>
      <c r="AC8" s="11"/>
      <c r="AD8" s="11"/>
      <c r="AE8" s="11"/>
      <c r="AF8" s="12"/>
      <c r="AG8" s="11"/>
      <c r="AH8" s="11"/>
    </row>
    <row r="9" spans="1:54" s="7" customFormat="1" ht="15" customHeight="1" x14ac:dyDescent="0.25">
      <c r="A9" s="13" t="s">
        <v>15</v>
      </c>
      <c r="B9" s="14"/>
      <c r="C9" s="14"/>
      <c r="D9" s="14"/>
      <c r="E9" s="15">
        <f t="shared" ref="E9:AH9" si="0">+E10+E11</f>
        <v>110602</v>
      </c>
      <c r="F9" s="15">
        <f t="shared" si="0"/>
        <v>5137</v>
      </c>
      <c r="G9" s="15">
        <f t="shared" si="0"/>
        <v>32714</v>
      </c>
      <c r="H9" s="15">
        <f t="shared" si="0"/>
        <v>43399</v>
      </c>
      <c r="I9" s="15">
        <f t="shared" si="0"/>
        <v>16726</v>
      </c>
      <c r="J9" s="15">
        <f t="shared" si="0"/>
        <v>12626</v>
      </c>
      <c r="K9" s="15">
        <f t="shared" si="0"/>
        <v>126365</v>
      </c>
      <c r="L9" s="15">
        <f t="shared" si="0"/>
        <v>5234</v>
      </c>
      <c r="M9" s="15">
        <f t="shared" si="0"/>
        <v>38137</v>
      </c>
      <c r="N9" s="15">
        <f t="shared" si="0"/>
        <v>49842</v>
      </c>
      <c r="O9" s="15">
        <f t="shared" si="0"/>
        <v>19186</v>
      </c>
      <c r="P9" s="15">
        <f t="shared" si="0"/>
        <v>13966</v>
      </c>
      <c r="Q9" s="15">
        <f t="shared" si="0"/>
        <v>112525</v>
      </c>
      <c r="R9" s="15">
        <f t="shared" si="0"/>
        <v>5200</v>
      </c>
      <c r="S9" s="15">
        <f t="shared" si="0"/>
        <v>30801</v>
      </c>
      <c r="T9" s="15">
        <f t="shared" si="0"/>
        <v>45264</v>
      </c>
      <c r="U9" s="15">
        <f t="shared" si="0"/>
        <v>16567</v>
      </c>
      <c r="V9" s="15">
        <f t="shared" si="0"/>
        <v>14693</v>
      </c>
      <c r="W9" s="15">
        <f t="shared" si="0"/>
        <v>118947</v>
      </c>
      <c r="X9" s="15">
        <f t="shared" si="0"/>
        <v>5286</v>
      </c>
      <c r="Y9" s="15">
        <f t="shared" si="0"/>
        <v>33142</v>
      </c>
      <c r="Z9" s="15">
        <f t="shared" si="0"/>
        <v>46981</v>
      </c>
      <c r="AA9" s="15">
        <f t="shared" si="0"/>
        <v>17854</v>
      </c>
      <c r="AB9" s="15">
        <f t="shared" si="0"/>
        <v>15684</v>
      </c>
      <c r="AC9" s="15">
        <f t="shared" si="0"/>
        <v>468439</v>
      </c>
      <c r="AD9" s="15">
        <f t="shared" si="0"/>
        <v>20857</v>
      </c>
      <c r="AE9" s="15">
        <f t="shared" si="0"/>
        <v>134794</v>
      </c>
      <c r="AF9" s="15">
        <f t="shared" si="0"/>
        <v>185486</v>
      </c>
      <c r="AG9" s="15">
        <f t="shared" si="0"/>
        <v>70333</v>
      </c>
      <c r="AH9" s="15">
        <f t="shared" si="0"/>
        <v>56969</v>
      </c>
    </row>
    <row r="10" spans="1:54" s="7" customFormat="1" ht="15" customHeight="1" x14ac:dyDescent="0.2">
      <c r="A10" s="16"/>
      <c r="B10" s="14" t="s">
        <v>16</v>
      </c>
      <c r="C10" s="14"/>
      <c r="D10" s="14"/>
      <c r="E10" s="17">
        <f>SUM(F10:J10)</f>
        <v>107891</v>
      </c>
      <c r="F10" s="17">
        <f>'[1]sum-ship'!E10</f>
        <v>3925</v>
      </c>
      <c r="G10" s="17">
        <f>'[1]sum-ship'!E72</f>
        <v>32207</v>
      </c>
      <c r="H10" s="17">
        <f>'[1]sum-ship'!E177</f>
        <v>43182</v>
      </c>
      <c r="I10" s="17">
        <f>'[1]sum-ship'!E303</f>
        <v>16549</v>
      </c>
      <c r="J10" s="17">
        <f>'[1]sum-ship'!E367</f>
        <v>12028</v>
      </c>
      <c r="K10" s="17">
        <f>SUM(L10:P10)</f>
        <v>123395</v>
      </c>
      <c r="L10" s="17">
        <f>'[1]sum-ship'!H10</f>
        <v>4015</v>
      </c>
      <c r="M10" s="17">
        <f>'[1]sum-ship'!H72</f>
        <v>37552</v>
      </c>
      <c r="N10" s="17">
        <f>'[1]sum-ship'!H177</f>
        <v>49621</v>
      </c>
      <c r="O10" s="17">
        <f>'[1]sum-ship'!H303</f>
        <v>18857</v>
      </c>
      <c r="P10" s="17">
        <f>'[1]sum-ship'!H367</f>
        <v>13350</v>
      </c>
      <c r="Q10" s="17">
        <f>SUM(R10:V10)</f>
        <v>109627</v>
      </c>
      <c r="R10" s="17">
        <f>'[1]sum-ship'!K10</f>
        <v>4093</v>
      </c>
      <c r="S10" s="17">
        <f>'[1]sum-ship'!K72</f>
        <v>30198</v>
      </c>
      <c r="T10" s="17">
        <f>'[1]sum-ship'!K177</f>
        <v>45070</v>
      </c>
      <c r="U10" s="17">
        <f>'[1]sum-ship'!K303</f>
        <v>16193</v>
      </c>
      <c r="V10" s="17">
        <f>'[1]sum-ship'!K367</f>
        <v>14073</v>
      </c>
      <c r="W10" s="17">
        <f>SUM(X10:AB10)</f>
        <v>116135</v>
      </c>
      <c r="X10" s="17">
        <f>'[1]sum-ship'!N10</f>
        <v>4196</v>
      </c>
      <c r="Y10" s="17">
        <f>'[1]sum-ship'!N72</f>
        <v>32497</v>
      </c>
      <c r="Z10" s="17">
        <f>'[1]sum-ship'!N177</f>
        <v>46765</v>
      </c>
      <c r="AA10" s="17">
        <f>'[1]sum-ship'!N303</f>
        <v>17635</v>
      </c>
      <c r="AB10" s="17">
        <f>'[1]sum-ship'!N367</f>
        <v>15042</v>
      </c>
      <c r="AC10" s="17">
        <f>SUM(AD10:AH10)</f>
        <v>457048</v>
      </c>
      <c r="AD10" s="17">
        <f t="shared" ref="AD10:AH11" si="1">F10+L10+R10+X10</f>
        <v>16229</v>
      </c>
      <c r="AE10" s="17">
        <f t="shared" si="1"/>
        <v>132454</v>
      </c>
      <c r="AF10" s="17">
        <f t="shared" si="1"/>
        <v>184638</v>
      </c>
      <c r="AG10" s="17">
        <f t="shared" si="1"/>
        <v>69234</v>
      </c>
      <c r="AH10" s="17">
        <f t="shared" si="1"/>
        <v>54493</v>
      </c>
    </row>
    <row r="11" spans="1:54" s="7" customFormat="1" ht="15" customHeight="1" x14ac:dyDescent="0.2">
      <c r="A11" s="16"/>
      <c r="B11" s="14" t="s">
        <v>17</v>
      </c>
      <c r="C11" s="14"/>
      <c r="D11" s="14"/>
      <c r="E11" s="17">
        <f>SUM(F11:J11)</f>
        <v>2711</v>
      </c>
      <c r="F11" s="17">
        <f>'[1]sum-ship'!F10</f>
        <v>1212</v>
      </c>
      <c r="G11" s="17">
        <f>'[1]sum-ship'!F72</f>
        <v>507</v>
      </c>
      <c r="H11" s="17">
        <f>'[1]sum-ship'!F177</f>
        <v>217</v>
      </c>
      <c r="I11" s="17">
        <f>'[1]sum-ship'!F303</f>
        <v>177</v>
      </c>
      <c r="J11" s="17">
        <f>'[1]sum-ship'!F367</f>
        <v>598</v>
      </c>
      <c r="K11" s="17">
        <f>SUM(L11:P11)</f>
        <v>2970</v>
      </c>
      <c r="L11" s="17">
        <f>'[1]sum-ship'!I10</f>
        <v>1219</v>
      </c>
      <c r="M11" s="17">
        <f>'[1]sum-ship'!I72</f>
        <v>585</v>
      </c>
      <c r="N11" s="17">
        <f>'[1]sum-ship'!I177</f>
        <v>221</v>
      </c>
      <c r="O11" s="17">
        <f>'[1]sum-ship'!I303</f>
        <v>329</v>
      </c>
      <c r="P11" s="17">
        <f>'[1]sum-ship'!I367</f>
        <v>616</v>
      </c>
      <c r="Q11" s="17">
        <f>SUM(R11:V11)</f>
        <v>2898</v>
      </c>
      <c r="R11" s="17">
        <f>'[1]sum-ship'!L10</f>
        <v>1107</v>
      </c>
      <c r="S11" s="17">
        <f>'[1]sum-ship'!L72</f>
        <v>603</v>
      </c>
      <c r="T11" s="17">
        <f>'[1]sum-ship'!L177</f>
        <v>194</v>
      </c>
      <c r="U11" s="17">
        <f>'[1]sum-ship'!L303</f>
        <v>374</v>
      </c>
      <c r="V11" s="17">
        <f>'[1]sum-ship'!L367</f>
        <v>620</v>
      </c>
      <c r="W11" s="17">
        <f>SUM(X11:AB11)</f>
        <v>2812</v>
      </c>
      <c r="X11" s="17">
        <f>'[1]sum-ship'!O10</f>
        <v>1090</v>
      </c>
      <c r="Y11" s="17">
        <f>'[1]sum-ship'!O72</f>
        <v>645</v>
      </c>
      <c r="Z11" s="17">
        <f>'[1]sum-ship'!O177</f>
        <v>216</v>
      </c>
      <c r="AA11" s="17">
        <f>'[1]sum-ship'!O303</f>
        <v>219</v>
      </c>
      <c r="AB11" s="17">
        <f>'[1]sum-ship'!O367</f>
        <v>642</v>
      </c>
      <c r="AC11" s="17">
        <f>SUM(AD11:AH11)</f>
        <v>11391</v>
      </c>
      <c r="AD11" s="17">
        <f t="shared" si="1"/>
        <v>4628</v>
      </c>
      <c r="AE11" s="17">
        <f t="shared" si="1"/>
        <v>2340</v>
      </c>
      <c r="AF11" s="17">
        <f t="shared" si="1"/>
        <v>848</v>
      </c>
      <c r="AG11" s="17">
        <f t="shared" si="1"/>
        <v>1099</v>
      </c>
      <c r="AH11" s="17">
        <f t="shared" si="1"/>
        <v>2476</v>
      </c>
    </row>
    <row r="12" spans="1:54" s="7" customFormat="1" ht="15" customHeight="1" x14ac:dyDescent="0.2">
      <c r="A12" s="16"/>
      <c r="B12" s="14"/>
      <c r="C12" s="14"/>
      <c r="D12" s="14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54" s="7" customFormat="1" ht="15" customHeight="1" x14ac:dyDescent="0.25">
      <c r="A13" s="13" t="s">
        <v>18</v>
      </c>
      <c r="B13" s="14"/>
      <c r="C13" s="14"/>
      <c r="D13" s="14"/>
      <c r="E13" s="15">
        <f t="shared" ref="E13:AH13" si="2">+E15+E20</f>
        <v>55701562.545867972</v>
      </c>
      <c r="F13" s="15">
        <f t="shared" si="2"/>
        <v>24981197.464100003</v>
      </c>
      <c r="G13" s="15">
        <f t="shared" si="2"/>
        <v>10213939.056082975</v>
      </c>
      <c r="H13" s="15">
        <f t="shared" si="2"/>
        <v>8721932.4486129992</v>
      </c>
      <c r="I13" s="15">
        <f t="shared" si="2"/>
        <v>5734222.7218497768</v>
      </c>
      <c r="J13" s="15">
        <f t="shared" si="2"/>
        <v>6050270.8552222215</v>
      </c>
      <c r="K13" s="15">
        <f t="shared" si="2"/>
        <v>68331909.59667635</v>
      </c>
      <c r="L13" s="15">
        <f t="shared" si="2"/>
        <v>27248676.352609999</v>
      </c>
      <c r="M13" s="15">
        <f t="shared" si="2"/>
        <v>11168527.110058933</v>
      </c>
      <c r="N13" s="15">
        <f t="shared" si="2"/>
        <v>9189118.9583748989</v>
      </c>
      <c r="O13" s="15">
        <f t="shared" si="2"/>
        <v>13622961.403632518</v>
      </c>
      <c r="P13" s="15">
        <f t="shared" si="2"/>
        <v>7102625.7719999999</v>
      </c>
      <c r="Q13" s="15">
        <f t="shared" si="2"/>
        <v>70288766.082274929</v>
      </c>
      <c r="R13" s="15">
        <f t="shared" si="2"/>
        <v>27353007.714499995</v>
      </c>
      <c r="S13" s="15">
        <f t="shared" si="2"/>
        <v>10616296.180386668</v>
      </c>
      <c r="T13" s="15">
        <f t="shared" si="2"/>
        <v>7482363.3125738166</v>
      </c>
      <c r="U13" s="15">
        <f t="shared" si="2"/>
        <v>18147159.6811</v>
      </c>
      <c r="V13" s="15">
        <f t="shared" si="2"/>
        <v>6689939.1937144436</v>
      </c>
      <c r="W13" s="15">
        <f t="shared" si="2"/>
        <v>66631233.32332392</v>
      </c>
      <c r="X13" s="15">
        <f t="shared" si="2"/>
        <v>28019982.074700002</v>
      </c>
      <c r="Y13" s="15">
        <f t="shared" si="2"/>
        <v>11452553.291069999</v>
      </c>
      <c r="Z13" s="15">
        <f t="shared" si="2"/>
        <v>9539427.278650267</v>
      </c>
      <c r="AA13" s="15">
        <f t="shared" si="2"/>
        <v>9464045.1084500011</v>
      </c>
      <c r="AB13" s="15">
        <f t="shared" si="2"/>
        <v>8155225.5704536587</v>
      </c>
      <c r="AC13" s="15">
        <f t="shared" si="2"/>
        <v>260953471.54814318</v>
      </c>
      <c r="AD13" s="15">
        <f t="shared" si="2"/>
        <v>107602863.60591</v>
      </c>
      <c r="AE13" s="15">
        <f t="shared" si="2"/>
        <v>43451315.637598574</v>
      </c>
      <c r="AF13" s="15">
        <f t="shared" si="2"/>
        <v>34932841.99821198</v>
      </c>
      <c r="AG13" s="15">
        <f t="shared" si="2"/>
        <v>46968388.915032297</v>
      </c>
      <c r="AH13" s="15">
        <f t="shared" si="2"/>
        <v>27998061.391390324</v>
      </c>
    </row>
    <row r="14" spans="1:54" s="7" customFormat="1" ht="15" customHeight="1" x14ac:dyDescent="0.2">
      <c r="A14" s="16"/>
      <c r="B14" s="14"/>
      <c r="C14" s="14"/>
      <c r="D14" s="14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54" s="7" customFormat="1" ht="15" customHeight="1" x14ac:dyDescent="0.2">
      <c r="A15" s="16"/>
      <c r="B15" s="14" t="s">
        <v>16</v>
      </c>
      <c r="C15" s="14"/>
      <c r="D15" s="14"/>
      <c r="E15" s="17">
        <f t="shared" ref="E15:AH15" si="3">+E17+E18</f>
        <v>24769277.852167975</v>
      </c>
      <c r="F15" s="17">
        <f t="shared" si="3"/>
        <v>9651475.885300003</v>
      </c>
      <c r="G15" s="17">
        <f t="shared" si="3"/>
        <v>3858446.8751829742</v>
      </c>
      <c r="H15" s="17">
        <f t="shared" si="3"/>
        <v>5421912.4276129995</v>
      </c>
      <c r="I15" s="17">
        <f t="shared" si="3"/>
        <v>3244633.1918497765</v>
      </c>
      <c r="J15" s="17">
        <f t="shared" si="3"/>
        <v>2592809.472222222</v>
      </c>
      <c r="K15" s="17">
        <f t="shared" si="3"/>
        <v>26774074.345676351</v>
      </c>
      <c r="L15" s="17">
        <f t="shared" si="3"/>
        <v>10251386.657610001</v>
      </c>
      <c r="M15" s="17">
        <f t="shared" si="3"/>
        <v>4344239.9520589346</v>
      </c>
      <c r="N15" s="17">
        <f t="shared" si="3"/>
        <v>5741282.9993749</v>
      </c>
      <c r="O15" s="17">
        <f t="shared" si="3"/>
        <v>3515066.3676325167</v>
      </c>
      <c r="P15" s="17">
        <f t="shared" si="3"/>
        <v>2922098.3689999995</v>
      </c>
      <c r="Q15" s="17">
        <f t="shared" si="3"/>
        <v>25989153.789074928</v>
      </c>
      <c r="R15" s="17">
        <f t="shared" si="3"/>
        <v>10107212.343999999</v>
      </c>
      <c r="S15" s="17">
        <f t="shared" si="3"/>
        <v>3821987.8816866684</v>
      </c>
      <c r="T15" s="17">
        <f t="shared" si="3"/>
        <v>5425233.3905738164</v>
      </c>
      <c r="U15" s="17">
        <f t="shared" si="3"/>
        <v>3630045.6431</v>
      </c>
      <c r="V15" s="17">
        <f t="shared" si="3"/>
        <v>3004674.5297144442</v>
      </c>
      <c r="W15" s="17">
        <f t="shared" si="3"/>
        <v>27857673.948623925</v>
      </c>
      <c r="X15" s="17">
        <f t="shared" si="3"/>
        <v>10521059.023000002</v>
      </c>
      <c r="Y15" s="17">
        <f t="shared" si="3"/>
        <v>4392018.3680699989</v>
      </c>
      <c r="Z15" s="17">
        <f t="shared" si="3"/>
        <v>5992697.9276502663</v>
      </c>
      <c r="AA15" s="17">
        <f t="shared" si="3"/>
        <v>3693143.7564500007</v>
      </c>
      <c r="AB15" s="17">
        <f t="shared" si="3"/>
        <v>3258754.8734536585</v>
      </c>
      <c r="AC15" s="17">
        <f t="shared" si="3"/>
        <v>105390179.93554318</v>
      </c>
      <c r="AD15" s="17">
        <f t="shared" si="3"/>
        <v>40531133.909910001</v>
      </c>
      <c r="AE15" s="17">
        <f t="shared" si="3"/>
        <v>16416693.076998577</v>
      </c>
      <c r="AF15" s="17">
        <f t="shared" si="3"/>
        <v>22581126.745211981</v>
      </c>
      <c r="AG15" s="17">
        <f t="shared" si="3"/>
        <v>14082888.959032293</v>
      </c>
      <c r="AH15" s="17">
        <f t="shared" si="3"/>
        <v>11778337.244390324</v>
      </c>
    </row>
    <row r="16" spans="1:54" s="7" customFormat="1" ht="15" customHeight="1" x14ac:dyDescent="0.2">
      <c r="A16" s="16"/>
      <c r="B16" s="14"/>
      <c r="C16" s="14"/>
      <c r="D16" s="14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s="7" customFormat="1" ht="15" customHeight="1" x14ac:dyDescent="0.2">
      <c r="A17" s="16"/>
      <c r="B17" s="14"/>
      <c r="C17" s="14" t="s">
        <v>19</v>
      </c>
      <c r="D17" s="14"/>
      <c r="E17" s="17">
        <f>SUM(F17:J17)</f>
        <v>13989670.076556491</v>
      </c>
      <c r="F17" s="17">
        <f>'[1]sum-cargo'!F10</f>
        <v>4555931.7923000008</v>
      </c>
      <c r="G17" s="17">
        <f>'[1]sum-cargo'!F72</f>
        <v>2478320.0735829743</v>
      </c>
      <c r="H17" s="17">
        <f>'[1]sum-cargo'!F177</f>
        <v>3374178.9629429998</v>
      </c>
      <c r="I17" s="17">
        <f>'[1]sum-cargo'!F303</f>
        <v>1775374.2635082933</v>
      </c>
      <c r="J17" s="17">
        <f>'[1]sum-cargo'!F367</f>
        <v>1805864.9842222221</v>
      </c>
      <c r="K17" s="17">
        <f>SUM(L17:P17)</f>
        <v>15161680.300951563</v>
      </c>
      <c r="L17" s="17">
        <f>'[1]sum-cargo'!M10</f>
        <v>4845889.4960000003</v>
      </c>
      <c r="M17" s="17">
        <f>'[1]sum-cargo'!M72</f>
        <v>2785257.0026589348</v>
      </c>
      <c r="N17" s="17">
        <f>'[1]sum-cargo'!M177</f>
        <v>3573816.7605489995</v>
      </c>
      <c r="O17" s="17">
        <f>'[1]sum-cargo'!M303</f>
        <v>1949487.8926325166</v>
      </c>
      <c r="P17" s="17">
        <f>'[1]sum-cargo'!M367</f>
        <v>2007229.1491111116</v>
      </c>
      <c r="Q17" s="17">
        <f>SUM(R17:V17)</f>
        <v>14845099.437884931</v>
      </c>
      <c r="R17" s="17">
        <f>'[1]sum-cargo'!T10</f>
        <v>4752854.2069999995</v>
      </c>
      <c r="S17" s="17">
        <f>'[1]sum-cargo'!T72</f>
        <v>2393190.923286668</v>
      </c>
      <c r="T17" s="17">
        <f>'[1]sum-cargo'!T177</f>
        <v>3534055.7588138161</v>
      </c>
      <c r="U17" s="17">
        <f>'[1]sum-cargo'!T303</f>
        <v>2122915.5380699998</v>
      </c>
      <c r="V17" s="17">
        <f>'[1]sum-cargo'!T367</f>
        <v>2042083.0107144443</v>
      </c>
      <c r="W17" s="17">
        <f>SUM(X17:AB17)</f>
        <v>15577979.613714658</v>
      </c>
      <c r="X17" s="17">
        <f>'[1]sum-cargo'!AA10</f>
        <v>4854346.023000001</v>
      </c>
      <c r="Y17" s="17">
        <f>'[1]sum-cargo'!AA72</f>
        <v>2766058.1810699995</v>
      </c>
      <c r="Z17" s="17">
        <f>'[1]sum-cargo'!AA177</f>
        <v>3611141.5124709997</v>
      </c>
      <c r="AA17" s="17">
        <f>'[1]sum-cargo'!AA303</f>
        <v>2117692.6867200006</v>
      </c>
      <c r="AB17" s="17">
        <f>'[1]sum-cargo'!AA367</f>
        <v>2228741.2104536584</v>
      </c>
      <c r="AC17" s="17">
        <f>SUM(AD17:AH17)</f>
        <v>59574429.429107636</v>
      </c>
      <c r="AD17" s="17">
        <f t="shared" ref="AD17:AH18" si="4">F17+L17+R17+X17</f>
        <v>19009021.518300001</v>
      </c>
      <c r="AE17" s="17">
        <f t="shared" si="4"/>
        <v>10422826.180598576</v>
      </c>
      <c r="AF17" s="17">
        <f t="shared" si="4"/>
        <v>14093192.994776815</v>
      </c>
      <c r="AG17" s="17">
        <f t="shared" si="4"/>
        <v>7965470.3809308102</v>
      </c>
      <c r="AH17" s="17">
        <f t="shared" si="4"/>
        <v>8083918.3545014365</v>
      </c>
    </row>
    <row r="18" spans="1:34" s="7" customFormat="1" ht="15" customHeight="1" x14ac:dyDescent="0.2">
      <c r="A18" s="16"/>
      <c r="B18" s="14"/>
      <c r="C18" s="14" t="s">
        <v>20</v>
      </c>
      <c r="D18" s="14"/>
      <c r="E18" s="17">
        <f>SUM(F18:J18)</f>
        <v>10779607.775611484</v>
      </c>
      <c r="F18" s="17">
        <f>'[1]sum-cargo'!G10</f>
        <v>5095544.0930000013</v>
      </c>
      <c r="G18" s="17">
        <f>'[1]sum-cargo'!G72</f>
        <v>1380126.8016000001</v>
      </c>
      <c r="H18" s="17">
        <f>'[1]sum-cargo'!G177</f>
        <v>2047733.4646699999</v>
      </c>
      <c r="I18" s="17">
        <f>'[1]sum-cargo'!G303</f>
        <v>1469258.9283414832</v>
      </c>
      <c r="J18" s="17">
        <f>'[1]sum-cargo'!G367</f>
        <v>786944.48800000001</v>
      </c>
      <c r="K18" s="17">
        <f>SUM(L18:P18)</f>
        <v>11612394.044724789</v>
      </c>
      <c r="L18" s="17">
        <f>'[1]sum-cargo'!N10</f>
        <v>5405497.1616100008</v>
      </c>
      <c r="M18" s="17">
        <f>'[1]sum-cargo'!N72</f>
        <v>1558982.9494</v>
      </c>
      <c r="N18" s="17">
        <f>'[1]sum-cargo'!N177</f>
        <v>2167466.2388259</v>
      </c>
      <c r="O18" s="17">
        <f>'[1]sum-cargo'!N303</f>
        <v>1565578.4749999999</v>
      </c>
      <c r="P18" s="17">
        <f>'[1]sum-cargo'!N367</f>
        <v>914869.21988888783</v>
      </c>
      <c r="Q18" s="17">
        <f>SUM(R18:V18)</f>
        <v>11144054.351189999</v>
      </c>
      <c r="R18" s="17">
        <f>'[1]sum-cargo'!U10</f>
        <v>5354358.1369999992</v>
      </c>
      <c r="S18" s="17">
        <f>'[1]sum-cargo'!U72</f>
        <v>1428796.9584000004</v>
      </c>
      <c r="T18" s="17">
        <f>'[1]sum-cargo'!U177</f>
        <v>1891177.6317599998</v>
      </c>
      <c r="U18" s="17">
        <f>'[1]sum-cargo'!U303</f>
        <v>1507130.10503</v>
      </c>
      <c r="V18" s="17">
        <f>'[1]sum-cargo'!U367</f>
        <v>962591.51899999997</v>
      </c>
      <c r="W18" s="17">
        <f>SUM(X18:AB18)</f>
        <v>12279694.334909268</v>
      </c>
      <c r="X18" s="17">
        <f>'[1]sum-cargo'!AB10</f>
        <v>5666713</v>
      </c>
      <c r="Y18" s="17">
        <f>'[1]sum-cargo'!AB72</f>
        <v>1625960.1869999999</v>
      </c>
      <c r="Z18" s="17">
        <f>'[1]sum-cargo'!AB177</f>
        <v>2381556.4151792666</v>
      </c>
      <c r="AA18" s="17">
        <f>'[1]sum-cargo'!AB303</f>
        <v>1575451.0697300001</v>
      </c>
      <c r="AB18" s="17">
        <f>'[1]sum-cargo'!AB367</f>
        <v>1030013.6630000001</v>
      </c>
      <c r="AC18" s="17">
        <f>SUM(AD18:AH18)</f>
        <v>45815750.506435543</v>
      </c>
      <c r="AD18" s="17">
        <f t="shared" si="4"/>
        <v>21522112.39161</v>
      </c>
      <c r="AE18" s="17">
        <f t="shared" si="4"/>
        <v>5993866.8964</v>
      </c>
      <c r="AF18" s="17">
        <f t="shared" si="4"/>
        <v>8487933.7504351661</v>
      </c>
      <c r="AG18" s="17">
        <f t="shared" si="4"/>
        <v>6117418.5781014841</v>
      </c>
      <c r="AH18" s="17">
        <f t="shared" si="4"/>
        <v>3694418.8898888878</v>
      </c>
    </row>
    <row r="19" spans="1:34" s="7" customFormat="1" ht="15" customHeight="1" x14ac:dyDescent="0.2">
      <c r="A19" s="16"/>
      <c r="B19" s="14"/>
      <c r="C19" s="14"/>
      <c r="D19" s="14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1:34" s="7" customFormat="1" ht="15" customHeight="1" x14ac:dyDescent="0.2">
      <c r="A20" s="16"/>
      <c r="B20" s="14" t="s">
        <v>17</v>
      </c>
      <c r="C20" s="14"/>
      <c r="D20" s="14"/>
      <c r="E20" s="17">
        <f t="shared" ref="E20:AH20" si="5">+E22+E23</f>
        <v>30932284.693699997</v>
      </c>
      <c r="F20" s="17">
        <f t="shared" si="5"/>
        <v>15329721.5788</v>
      </c>
      <c r="G20" s="17">
        <f t="shared" si="5"/>
        <v>6355492.1809</v>
      </c>
      <c r="H20" s="17">
        <f t="shared" si="5"/>
        <v>3300020.0209999997</v>
      </c>
      <c r="I20" s="17">
        <f t="shared" si="5"/>
        <v>2489589.5300000003</v>
      </c>
      <c r="J20" s="17">
        <f t="shared" si="5"/>
        <v>3457461.3829999999</v>
      </c>
      <c r="K20" s="17">
        <f t="shared" si="5"/>
        <v>41557835.250999995</v>
      </c>
      <c r="L20" s="17">
        <f t="shared" si="5"/>
        <v>16997289.695</v>
      </c>
      <c r="M20" s="17">
        <f t="shared" si="5"/>
        <v>6824287.1579999998</v>
      </c>
      <c r="N20" s="17">
        <f t="shared" si="5"/>
        <v>3447835.9589999998</v>
      </c>
      <c r="O20" s="17">
        <f t="shared" si="5"/>
        <v>10107895.036</v>
      </c>
      <c r="P20" s="17">
        <f t="shared" si="5"/>
        <v>4180527.4029999999</v>
      </c>
      <c r="Q20" s="17">
        <f t="shared" si="5"/>
        <v>44299612.293200001</v>
      </c>
      <c r="R20" s="17">
        <f t="shared" si="5"/>
        <v>17245795.370499998</v>
      </c>
      <c r="S20" s="17">
        <f t="shared" si="5"/>
        <v>6794308.2987000002</v>
      </c>
      <c r="T20" s="17">
        <f t="shared" si="5"/>
        <v>2057129.9219999998</v>
      </c>
      <c r="U20" s="17">
        <f t="shared" si="5"/>
        <v>14517114.038000001</v>
      </c>
      <c r="V20" s="17">
        <f t="shared" si="5"/>
        <v>3685264.6639999999</v>
      </c>
      <c r="W20" s="17">
        <f t="shared" si="5"/>
        <v>38773559.374699995</v>
      </c>
      <c r="X20" s="17">
        <f t="shared" si="5"/>
        <v>17498923.0517</v>
      </c>
      <c r="Y20" s="17">
        <f t="shared" si="5"/>
        <v>7060534.9230000004</v>
      </c>
      <c r="Z20" s="17">
        <f t="shared" si="5"/>
        <v>3546729.3510000003</v>
      </c>
      <c r="AA20" s="17">
        <f t="shared" si="5"/>
        <v>5770901.352</v>
      </c>
      <c r="AB20" s="17">
        <f t="shared" si="5"/>
        <v>4896470.6969999997</v>
      </c>
      <c r="AC20" s="17">
        <f t="shared" si="5"/>
        <v>155563291.6126</v>
      </c>
      <c r="AD20" s="17">
        <f t="shared" si="5"/>
        <v>67071729.695999995</v>
      </c>
      <c r="AE20" s="17">
        <f t="shared" si="5"/>
        <v>27034622.560599998</v>
      </c>
      <c r="AF20" s="17">
        <f t="shared" si="5"/>
        <v>12351715.252999999</v>
      </c>
      <c r="AG20" s="17">
        <f t="shared" si="5"/>
        <v>32885499.956</v>
      </c>
      <c r="AH20" s="17">
        <f t="shared" si="5"/>
        <v>16219724.146999998</v>
      </c>
    </row>
    <row r="21" spans="1:34" s="7" customFormat="1" ht="15" customHeight="1" x14ac:dyDescent="0.2">
      <c r="A21" s="16"/>
      <c r="B21" s="14"/>
      <c r="C21" s="14"/>
      <c r="D21" s="14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1:34" s="7" customFormat="1" ht="15" customHeight="1" x14ac:dyDescent="0.2">
      <c r="A22" s="16"/>
      <c r="B22" s="14"/>
      <c r="C22" s="14" t="s">
        <v>21</v>
      </c>
      <c r="D22" s="14"/>
      <c r="E22" s="17">
        <f>SUM(F22:J22)</f>
        <v>22213943.160699997</v>
      </c>
      <c r="F22" s="17">
        <f>'[1]sum-cargo'!I10</f>
        <v>12966786.8938</v>
      </c>
      <c r="G22" s="17">
        <f>'[1]sum-cargo'!I72</f>
        <v>4911567.1768999994</v>
      </c>
      <c r="H22" s="17">
        <f>'[1]sum-cargo'!I177</f>
        <v>1015600.6519999999</v>
      </c>
      <c r="I22" s="17">
        <f>'[1]sum-cargo'!I303</f>
        <v>1265465.3520000002</v>
      </c>
      <c r="J22" s="17">
        <f>'[1]sum-cargo'!I367</f>
        <v>2054523.0859999999</v>
      </c>
      <c r="K22" s="17">
        <f>SUM(L22:P22)</f>
        <v>25484436.038999997</v>
      </c>
      <c r="L22" s="17">
        <f>'[1]sum-cargo'!P10</f>
        <v>14857535.989999998</v>
      </c>
      <c r="M22" s="17">
        <f>'[1]sum-cargo'!P72</f>
        <v>5303071.5389999999</v>
      </c>
      <c r="N22" s="17">
        <f>'[1]sum-cargo'!P177</f>
        <v>1280839.5250000001</v>
      </c>
      <c r="O22" s="17">
        <f>'[1]sum-cargo'!P303</f>
        <v>1394191.7649999999</v>
      </c>
      <c r="P22" s="17">
        <f>'[1]sum-cargo'!P367</f>
        <v>2648797.2200000002</v>
      </c>
      <c r="Q22" s="17">
        <f>SUM(R22:V22)</f>
        <v>25968582.203199998</v>
      </c>
      <c r="R22" s="17">
        <f>'[1]sum-cargo'!W10</f>
        <v>15254579.047499999</v>
      </c>
      <c r="S22" s="17">
        <f>'[1]sum-cargo'!W72</f>
        <v>5724465.8567000004</v>
      </c>
      <c r="T22" s="17">
        <f>'[1]sum-cargo'!W177</f>
        <v>1388934.0699999998</v>
      </c>
      <c r="U22" s="17">
        <f>'[1]sum-cargo'!W303</f>
        <v>1315466.037</v>
      </c>
      <c r="V22" s="17">
        <f>'[1]sum-cargo'!W367</f>
        <v>2285137.1919999998</v>
      </c>
      <c r="W22" s="17">
        <f>SUM(X22:AB22)</f>
        <v>27126373.384699997</v>
      </c>
      <c r="X22" s="17">
        <f>'[1]sum-cargo'!AD10</f>
        <v>15350408.5527</v>
      </c>
      <c r="Y22" s="17">
        <f>'[1]sum-cargo'!AD72</f>
        <v>5894247.2829999998</v>
      </c>
      <c r="Z22" s="17">
        <f>'[1]sum-cargo'!AD177</f>
        <v>1316798.3400000003</v>
      </c>
      <c r="AA22" s="17">
        <f>'[1]sum-cargo'!AD303</f>
        <v>1245158.1030000001</v>
      </c>
      <c r="AB22" s="17">
        <f>'[1]sum-cargo'!AD367</f>
        <v>3319761.1059999997</v>
      </c>
      <c r="AC22" s="17">
        <f>SUM(AD22:AH22)</f>
        <v>100793334.7876</v>
      </c>
      <c r="AD22" s="17">
        <f t="shared" ref="AD22:AH23" si="6">F22+L22+R22+X22</f>
        <v>58429310.483999997</v>
      </c>
      <c r="AE22" s="17">
        <f t="shared" si="6"/>
        <v>21833351.855599999</v>
      </c>
      <c r="AF22" s="17">
        <f t="shared" si="6"/>
        <v>5002172.5870000003</v>
      </c>
      <c r="AG22" s="17">
        <f t="shared" si="6"/>
        <v>5220281.2570000002</v>
      </c>
      <c r="AH22" s="17">
        <f t="shared" si="6"/>
        <v>10308218.603999998</v>
      </c>
    </row>
    <row r="23" spans="1:34" s="7" customFormat="1" ht="15" customHeight="1" x14ac:dyDescent="0.2">
      <c r="A23" s="16"/>
      <c r="B23" s="14"/>
      <c r="C23" s="14" t="s">
        <v>22</v>
      </c>
      <c r="D23" s="14"/>
      <c r="E23" s="17">
        <f>SUM(F23:J23)</f>
        <v>8718341.5329999998</v>
      </c>
      <c r="F23" s="17">
        <f>'[1]sum-cargo'!J10</f>
        <v>2362934.6850000005</v>
      </c>
      <c r="G23" s="17">
        <f>'[1]sum-cargo'!J72</f>
        <v>1443925.0040000002</v>
      </c>
      <c r="H23" s="17">
        <f>'[1]sum-cargo'!J177</f>
        <v>2284419.3689999999</v>
      </c>
      <c r="I23" s="17">
        <f>'[1]sum-cargo'!J303</f>
        <v>1224124.1779999998</v>
      </c>
      <c r="J23" s="17">
        <f>'[1]sum-cargo'!J367</f>
        <v>1402938.297</v>
      </c>
      <c r="K23" s="17">
        <f>SUM(L23:P23)</f>
        <v>16073399.211999999</v>
      </c>
      <c r="L23" s="17">
        <f>'[1]sum-cargo'!Q10</f>
        <v>2139753.7050000001</v>
      </c>
      <c r="M23" s="17">
        <f>'[1]sum-cargo'!Q72</f>
        <v>1521215.6189999999</v>
      </c>
      <c r="N23" s="17">
        <f>'[1]sum-cargo'!Q177</f>
        <v>2166996.4339999994</v>
      </c>
      <c r="O23" s="17">
        <f>'[1]sum-cargo'!Q303</f>
        <v>8713703.2709999997</v>
      </c>
      <c r="P23" s="17">
        <f>'[1]sum-cargo'!Q367</f>
        <v>1531730.183</v>
      </c>
      <c r="Q23" s="17">
        <f>SUM(R23:V23)</f>
        <v>18331030.09</v>
      </c>
      <c r="R23" s="17">
        <f>'[1]sum-cargo'!X10</f>
        <v>1991216.3229999999</v>
      </c>
      <c r="S23" s="17">
        <f>'[1]sum-cargo'!X72</f>
        <v>1069842.442</v>
      </c>
      <c r="T23" s="17">
        <f>'[1]sum-cargo'!X177</f>
        <v>668195.85199999996</v>
      </c>
      <c r="U23" s="17">
        <f>'[1]sum-cargo'!X303</f>
        <v>13201648.001</v>
      </c>
      <c r="V23" s="17">
        <f>'[1]sum-cargo'!X367</f>
        <v>1400127.4719999998</v>
      </c>
      <c r="W23" s="17">
        <f>SUM(X23:AB23)</f>
        <v>11647185.99</v>
      </c>
      <c r="X23" s="17">
        <f>'[1]sum-cargo'!AE10</f>
        <v>2148514.4989999998</v>
      </c>
      <c r="Y23" s="17">
        <f>'[1]sum-cargo'!AE72</f>
        <v>1166287.6400000001</v>
      </c>
      <c r="Z23" s="17">
        <f>'[1]sum-cargo'!AE177</f>
        <v>2229931.0109999999</v>
      </c>
      <c r="AA23" s="17">
        <f>'[1]sum-cargo'!AE303</f>
        <v>4525743.2489999998</v>
      </c>
      <c r="AB23" s="17">
        <f>'[1]sum-cargo'!AE367</f>
        <v>1576709.591</v>
      </c>
      <c r="AC23" s="17">
        <f>SUM(AD23:AH23)</f>
        <v>54769956.825000003</v>
      </c>
      <c r="AD23" s="17">
        <f t="shared" si="6"/>
        <v>8642419.2120000012</v>
      </c>
      <c r="AE23" s="17">
        <f t="shared" si="6"/>
        <v>5201270.7050000001</v>
      </c>
      <c r="AF23" s="17">
        <f t="shared" si="6"/>
        <v>7349542.6659999993</v>
      </c>
      <c r="AG23" s="17">
        <f t="shared" si="6"/>
        <v>27665218.699000001</v>
      </c>
      <c r="AH23" s="17">
        <f t="shared" si="6"/>
        <v>5911505.5429999996</v>
      </c>
    </row>
    <row r="24" spans="1:34" s="7" customFormat="1" ht="15" customHeight="1" x14ac:dyDescent="0.2">
      <c r="A24" s="16"/>
      <c r="B24" s="14"/>
      <c r="C24" s="14"/>
      <c r="D24" s="14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4" s="7" customFormat="1" ht="15" customHeight="1" x14ac:dyDescent="0.25">
      <c r="A25" s="13" t="s">
        <v>23</v>
      </c>
      <c r="B25" s="14"/>
      <c r="C25" s="14"/>
      <c r="D25" s="14"/>
      <c r="E25" s="15">
        <f t="shared" ref="E25:AH25" si="7">+E27+E32</f>
        <v>1753729.75</v>
      </c>
      <c r="F25" s="15">
        <f t="shared" si="7"/>
        <v>1197591.25</v>
      </c>
      <c r="G25" s="15">
        <f t="shared" si="7"/>
        <v>91412.5</v>
      </c>
      <c r="H25" s="15">
        <f t="shared" si="7"/>
        <v>112364</v>
      </c>
      <c r="I25" s="15">
        <f t="shared" si="7"/>
        <v>90041.5</v>
      </c>
      <c r="J25" s="15">
        <f t="shared" si="7"/>
        <v>262320.5</v>
      </c>
      <c r="K25" s="15">
        <f t="shared" si="7"/>
        <v>1877755.5</v>
      </c>
      <c r="L25" s="15">
        <f t="shared" si="7"/>
        <v>1261424</v>
      </c>
      <c r="M25" s="15">
        <f t="shared" si="7"/>
        <v>101321.5</v>
      </c>
      <c r="N25" s="15">
        <f t="shared" si="7"/>
        <v>124571.5</v>
      </c>
      <c r="O25" s="15">
        <f t="shared" si="7"/>
        <v>97733</v>
      </c>
      <c r="P25" s="15">
        <f t="shared" si="7"/>
        <v>292705.5</v>
      </c>
      <c r="Q25" s="15">
        <f t="shared" si="7"/>
        <v>1920705.25</v>
      </c>
      <c r="R25" s="15">
        <f t="shared" si="7"/>
        <v>1288782.75</v>
      </c>
      <c r="S25" s="15">
        <f t="shared" si="7"/>
        <v>104212</v>
      </c>
      <c r="T25" s="15">
        <f t="shared" si="7"/>
        <v>121192.5</v>
      </c>
      <c r="U25" s="15">
        <f t="shared" si="7"/>
        <v>104143.5</v>
      </c>
      <c r="V25" s="15">
        <f t="shared" si="7"/>
        <v>302374.5</v>
      </c>
      <c r="W25" s="15">
        <f t="shared" si="7"/>
        <v>2020531.75</v>
      </c>
      <c r="X25" s="15">
        <f t="shared" si="7"/>
        <v>1337340.75</v>
      </c>
      <c r="Y25" s="15">
        <f t="shared" si="7"/>
        <v>120387.25</v>
      </c>
      <c r="Z25" s="15">
        <f t="shared" si="7"/>
        <v>126663.5</v>
      </c>
      <c r="AA25" s="15">
        <f t="shared" si="7"/>
        <v>111176.5</v>
      </c>
      <c r="AB25" s="15">
        <f t="shared" si="7"/>
        <v>324963.75</v>
      </c>
      <c r="AC25" s="15">
        <f t="shared" si="7"/>
        <v>7572722.25</v>
      </c>
      <c r="AD25" s="15">
        <f t="shared" si="7"/>
        <v>5085138.75</v>
      </c>
      <c r="AE25" s="15">
        <f t="shared" si="7"/>
        <v>417333.25</v>
      </c>
      <c r="AF25" s="15">
        <f t="shared" si="7"/>
        <v>484791.5</v>
      </c>
      <c r="AG25" s="15">
        <f t="shared" si="7"/>
        <v>403094.5</v>
      </c>
      <c r="AH25" s="15">
        <f t="shared" si="7"/>
        <v>1182364.25</v>
      </c>
    </row>
    <row r="26" spans="1:34" s="7" customFormat="1" ht="15" customHeight="1" x14ac:dyDescent="0.2">
      <c r="A26" s="16"/>
      <c r="B26" s="14"/>
      <c r="C26" s="14"/>
      <c r="D26" s="14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4" s="7" customFormat="1" ht="15" customHeight="1" x14ac:dyDescent="0.2">
      <c r="A27" s="16"/>
      <c r="B27" s="14" t="s">
        <v>16</v>
      </c>
      <c r="C27" s="14"/>
      <c r="D27" s="14"/>
      <c r="E27" s="17">
        <f t="shared" ref="E27:AH27" si="8">+E29+E30</f>
        <v>696736</v>
      </c>
      <c r="F27" s="17">
        <f t="shared" si="8"/>
        <v>344063.5</v>
      </c>
      <c r="G27" s="17">
        <f t="shared" si="8"/>
        <v>38438.5</v>
      </c>
      <c r="H27" s="17">
        <f t="shared" si="8"/>
        <v>112364</v>
      </c>
      <c r="I27" s="17">
        <f t="shared" si="8"/>
        <v>89713.5</v>
      </c>
      <c r="J27" s="17">
        <f t="shared" si="8"/>
        <v>112156.5</v>
      </c>
      <c r="K27" s="17">
        <f t="shared" si="8"/>
        <v>781738.5</v>
      </c>
      <c r="L27" s="17">
        <f t="shared" si="8"/>
        <v>384618</v>
      </c>
      <c r="M27" s="17">
        <f t="shared" si="8"/>
        <v>43625.5</v>
      </c>
      <c r="N27" s="17">
        <f t="shared" si="8"/>
        <v>124571.5</v>
      </c>
      <c r="O27" s="17">
        <f t="shared" si="8"/>
        <v>97516</v>
      </c>
      <c r="P27" s="17">
        <f t="shared" si="8"/>
        <v>131407.5</v>
      </c>
      <c r="Q27" s="17">
        <f t="shared" si="8"/>
        <v>786930.75</v>
      </c>
      <c r="R27" s="17">
        <f t="shared" si="8"/>
        <v>382513.25</v>
      </c>
      <c r="S27" s="17">
        <f t="shared" si="8"/>
        <v>41567</v>
      </c>
      <c r="T27" s="17">
        <f t="shared" si="8"/>
        <v>121192.5</v>
      </c>
      <c r="U27" s="17">
        <f t="shared" si="8"/>
        <v>104055.5</v>
      </c>
      <c r="V27" s="17">
        <f t="shared" si="8"/>
        <v>137602.5</v>
      </c>
      <c r="W27" s="17">
        <f t="shared" si="8"/>
        <v>821332.5</v>
      </c>
      <c r="X27" s="17">
        <f t="shared" si="8"/>
        <v>396057.5</v>
      </c>
      <c r="Y27" s="17">
        <f t="shared" si="8"/>
        <v>45065.5</v>
      </c>
      <c r="Z27" s="17">
        <f t="shared" si="8"/>
        <v>126663.5</v>
      </c>
      <c r="AA27" s="17">
        <f t="shared" si="8"/>
        <v>111014.5</v>
      </c>
      <c r="AB27" s="17">
        <f t="shared" si="8"/>
        <v>142531.5</v>
      </c>
      <c r="AC27" s="17">
        <f t="shared" si="8"/>
        <v>3086737.75</v>
      </c>
      <c r="AD27" s="17">
        <f t="shared" si="8"/>
        <v>1507252.25</v>
      </c>
      <c r="AE27" s="17">
        <f t="shared" si="8"/>
        <v>168696.5</v>
      </c>
      <c r="AF27" s="17">
        <f t="shared" si="8"/>
        <v>484791.5</v>
      </c>
      <c r="AG27" s="17">
        <f t="shared" si="8"/>
        <v>402299.5</v>
      </c>
      <c r="AH27" s="17">
        <f t="shared" si="8"/>
        <v>523698</v>
      </c>
    </row>
    <row r="28" spans="1:34" s="7" customFormat="1" ht="15" customHeight="1" x14ac:dyDescent="0.2">
      <c r="A28" s="16"/>
      <c r="B28" s="14"/>
      <c r="C28" s="14"/>
      <c r="D28" s="14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s="7" customFormat="1" ht="15" customHeight="1" x14ac:dyDescent="0.2">
      <c r="A29" s="16"/>
      <c r="B29" s="14"/>
      <c r="C29" s="14" t="s">
        <v>19</v>
      </c>
      <c r="D29" s="14"/>
      <c r="E29" s="17">
        <f>SUM(F29:J29)</f>
        <v>348487.75</v>
      </c>
      <c r="F29" s="17">
        <f>'[1]sum-teu'!F10</f>
        <v>166027.5</v>
      </c>
      <c r="G29" s="17">
        <f>'[1]sum-teu'!F72</f>
        <v>19661</v>
      </c>
      <c r="H29" s="17">
        <f>'[1]sum-teu'!F177</f>
        <v>58312.25</v>
      </c>
      <c r="I29" s="17">
        <f>'[1]sum-teu'!F303</f>
        <v>44917.5</v>
      </c>
      <c r="J29" s="17">
        <f>'[1]sum-teu'!F367</f>
        <v>59569.5</v>
      </c>
      <c r="K29" s="17">
        <f>SUM(L29:P29)</f>
        <v>388365.25</v>
      </c>
      <c r="L29" s="17">
        <f>'[1]sum-teu'!M10</f>
        <v>181422.5</v>
      </c>
      <c r="M29" s="17">
        <f>'[1]sum-teu'!M72</f>
        <v>22332.5</v>
      </c>
      <c r="N29" s="17">
        <f>'[1]sum-teu'!M177</f>
        <v>64594.75</v>
      </c>
      <c r="O29" s="17">
        <f>'[1]sum-teu'!M303</f>
        <v>48511</v>
      </c>
      <c r="P29" s="17">
        <f>'[1]sum-teu'!M367</f>
        <v>71504.5</v>
      </c>
      <c r="Q29" s="17">
        <f>SUM(R29:V29)</f>
        <v>395006.5</v>
      </c>
      <c r="R29" s="17">
        <f>'[1]sum-teu'!T10</f>
        <v>180437.25</v>
      </c>
      <c r="S29" s="17">
        <f>'[1]sum-teu'!T72</f>
        <v>22005</v>
      </c>
      <c r="T29" s="17">
        <f>'[1]sum-teu'!T177</f>
        <v>62192.5</v>
      </c>
      <c r="U29" s="17">
        <f>'[1]sum-teu'!T303</f>
        <v>53167.5</v>
      </c>
      <c r="V29" s="17">
        <f>'[1]sum-teu'!T367</f>
        <v>77204.25</v>
      </c>
      <c r="W29" s="17">
        <f>SUM(X29:AB29)</f>
        <v>411824.5</v>
      </c>
      <c r="X29" s="17">
        <f>'[1]sum-teu'!AA10</f>
        <v>186713.5</v>
      </c>
      <c r="Y29" s="17">
        <f>'[1]sum-teu'!AA72</f>
        <v>24701</v>
      </c>
      <c r="Z29" s="17">
        <f>'[1]sum-teu'!AA177</f>
        <v>65539.5</v>
      </c>
      <c r="AA29" s="17">
        <f>'[1]sum-teu'!AA303</f>
        <v>55591.5</v>
      </c>
      <c r="AB29" s="17">
        <f>'[1]sum-teu'!AA367</f>
        <v>79279</v>
      </c>
      <c r="AC29" s="17">
        <f>SUM(AD29:AH29)</f>
        <v>1543684</v>
      </c>
      <c r="AD29" s="17">
        <f>F29+L29+R29+X29</f>
        <v>714600.75</v>
      </c>
      <c r="AE29" s="17">
        <f t="shared" ref="AD29:AH30" si="9">G29+M29+S29+Y29</f>
        <v>88699.5</v>
      </c>
      <c r="AF29" s="17">
        <f t="shared" si="9"/>
        <v>250639</v>
      </c>
      <c r="AG29" s="17">
        <f t="shared" si="9"/>
        <v>202187.5</v>
      </c>
      <c r="AH29" s="17">
        <f t="shared" si="9"/>
        <v>287557.25</v>
      </c>
    </row>
    <row r="30" spans="1:34" s="7" customFormat="1" ht="15" customHeight="1" x14ac:dyDescent="0.2">
      <c r="A30" s="16"/>
      <c r="B30" s="14"/>
      <c r="C30" s="14" t="s">
        <v>20</v>
      </c>
      <c r="D30" s="14"/>
      <c r="E30" s="17">
        <f>SUM(F30:J30)</f>
        <v>348248.25</v>
      </c>
      <c r="F30" s="17">
        <f>'[1]sum-teu'!G10</f>
        <v>178036</v>
      </c>
      <c r="G30" s="17">
        <f>'[1]sum-teu'!G72</f>
        <v>18777.5</v>
      </c>
      <c r="H30" s="17">
        <f>'[1]sum-teu'!G177</f>
        <v>54051.75</v>
      </c>
      <c r="I30" s="17">
        <f>'[1]sum-teu'!G303</f>
        <v>44796</v>
      </c>
      <c r="J30" s="17">
        <f>'[1]sum-teu'!G367</f>
        <v>52587</v>
      </c>
      <c r="K30" s="17">
        <f>SUM(L30:P30)</f>
        <v>393373.25</v>
      </c>
      <c r="L30" s="17">
        <f>'[1]sum-teu'!N10</f>
        <v>203195.5</v>
      </c>
      <c r="M30" s="17">
        <f>'[1]sum-teu'!N72</f>
        <v>21293</v>
      </c>
      <c r="N30" s="17">
        <f>'[1]sum-teu'!N177</f>
        <v>59976.75</v>
      </c>
      <c r="O30" s="17">
        <f>'[1]sum-teu'!N303</f>
        <v>49005</v>
      </c>
      <c r="P30" s="17">
        <f>'[1]sum-teu'!N367</f>
        <v>59903</v>
      </c>
      <c r="Q30" s="17">
        <f>SUM(R30:V30)</f>
        <v>391924.25</v>
      </c>
      <c r="R30" s="17">
        <f>'[1]sum-teu'!U10</f>
        <v>202076</v>
      </c>
      <c r="S30" s="17">
        <f>'[1]sum-teu'!U72</f>
        <v>19562</v>
      </c>
      <c r="T30" s="17">
        <f>'[1]sum-teu'!U177</f>
        <v>59000</v>
      </c>
      <c r="U30" s="17">
        <f>'[1]sum-teu'!U303</f>
        <v>50888</v>
      </c>
      <c r="V30" s="17">
        <f>'[1]sum-teu'!U367</f>
        <v>60398.25</v>
      </c>
      <c r="W30" s="17">
        <f>SUM(X30:AB30)</f>
        <v>409508</v>
      </c>
      <c r="X30" s="17">
        <f>'[1]sum-teu'!AB10</f>
        <v>209344</v>
      </c>
      <c r="Y30" s="17">
        <f>'[1]sum-teu'!AB72</f>
        <v>20364.5</v>
      </c>
      <c r="Z30" s="17">
        <f>'[1]sum-teu'!AB177</f>
        <v>61124</v>
      </c>
      <c r="AA30" s="17">
        <f>'[1]sum-teu'!AB303</f>
        <v>55423</v>
      </c>
      <c r="AB30" s="17">
        <f>'[1]sum-teu'!AB367</f>
        <v>63252.5</v>
      </c>
      <c r="AC30" s="17">
        <f>SUM(AD30:AH30)</f>
        <v>1543053.75</v>
      </c>
      <c r="AD30" s="17">
        <f t="shared" si="9"/>
        <v>792651.5</v>
      </c>
      <c r="AE30" s="17">
        <f t="shared" si="9"/>
        <v>79997</v>
      </c>
      <c r="AF30" s="17">
        <f t="shared" si="9"/>
        <v>234152.5</v>
      </c>
      <c r="AG30" s="17">
        <f t="shared" si="9"/>
        <v>200112</v>
      </c>
      <c r="AH30" s="17">
        <f t="shared" si="9"/>
        <v>236140.75</v>
      </c>
    </row>
    <row r="31" spans="1:34" s="7" customFormat="1" ht="15" customHeight="1" x14ac:dyDescent="0.2">
      <c r="A31" s="16"/>
      <c r="B31" s="14"/>
      <c r="C31" s="14"/>
      <c r="D31" s="1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s="7" customFormat="1" ht="15" customHeight="1" x14ac:dyDescent="0.2">
      <c r="A32" s="16"/>
      <c r="B32" s="14" t="s">
        <v>17</v>
      </c>
      <c r="C32" s="14"/>
      <c r="D32" s="14"/>
      <c r="E32" s="17">
        <f t="shared" ref="E32:AH32" si="10">+E34+E35</f>
        <v>1056993.75</v>
      </c>
      <c r="F32" s="17">
        <f t="shared" si="10"/>
        <v>853527.75</v>
      </c>
      <c r="G32" s="17">
        <f t="shared" si="10"/>
        <v>52974</v>
      </c>
      <c r="H32" s="17">
        <f t="shared" si="10"/>
        <v>0</v>
      </c>
      <c r="I32" s="17">
        <f t="shared" si="10"/>
        <v>328</v>
      </c>
      <c r="J32" s="17">
        <f t="shared" si="10"/>
        <v>150164</v>
      </c>
      <c r="K32" s="17">
        <f t="shared" si="10"/>
        <v>1096017</v>
      </c>
      <c r="L32" s="17">
        <f t="shared" si="10"/>
        <v>876806</v>
      </c>
      <c r="M32" s="17">
        <f t="shared" si="10"/>
        <v>57696</v>
      </c>
      <c r="N32" s="17">
        <f t="shared" si="10"/>
        <v>0</v>
      </c>
      <c r="O32" s="17">
        <f t="shared" si="10"/>
        <v>217</v>
      </c>
      <c r="P32" s="17">
        <f t="shared" si="10"/>
        <v>161298</v>
      </c>
      <c r="Q32" s="17">
        <f t="shared" si="10"/>
        <v>1133774.5</v>
      </c>
      <c r="R32" s="17">
        <f t="shared" si="10"/>
        <v>906269.5</v>
      </c>
      <c r="S32" s="17">
        <f t="shared" si="10"/>
        <v>62645</v>
      </c>
      <c r="T32" s="17">
        <f t="shared" si="10"/>
        <v>0</v>
      </c>
      <c r="U32" s="17">
        <f t="shared" si="10"/>
        <v>88</v>
      </c>
      <c r="V32" s="17">
        <f t="shared" si="10"/>
        <v>164772</v>
      </c>
      <c r="W32" s="17">
        <f t="shared" si="10"/>
        <v>1199199.25</v>
      </c>
      <c r="X32" s="17">
        <f t="shared" si="10"/>
        <v>941283.25</v>
      </c>
      <c r="Y32" s="17">
        <f t="shared" si="10"/>
        <v>75321.75</v>
      </c>
      <c r="Z32" s="17">
        <f t="shared" si="10"/>
        <v>0</v>
      </c>
      <c r="AA32" s="17">
        <f t="shared" si="10"/>
        <v>162</v>
      </c>
      <c r="AB32" s="17">
        <f t="shared" si="10"/>
        <v>182432.25</v>
      </c>
      <c r="AC32" s="17">
        <f t="shared" si="10"/>
        <v>4485984.5</v>
      </c>
      <c r="AD32" s="17">
        <f>+AD34+AD35</f>
        <v>3577886.5</v>
      </c>
      <c r="AE32" s="17">
        <f t="shared" si="10"/>
        <v>248636.75</v>
      </c>
      <c r="AF32" s="17">
        <f t="shared" si="10"/>
        <v>0</v>
      </c>
      <c r="AG32" s="17">
        <f t="shared" si="10"/>
        <v>795</v>
      </c>
      <c r="AH32" s="17">
        <f t="shared" si="10"/>
        <v>658666.25</v>
      </c>
    </row>
    <row r="33" spans="1:36" s="7" customFormat="1" ht="15" customHeight="1" x14ac:dyDescent="0.2">
      <c r="A33" s="16"/>
      <c r="B33" s="14"/>
      <c r="C33" s="14"/>
      <c r="D33" s="1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6" s="7" customFormat="1" ht="15" customHeight="1" x14ac:dyDescent="0.2">
      <c r="A34" s="16"/>
      <c r="B34" s="14"/>
      <c r="C34" s="14" t="s">
        <v>21</v>
      </c>
      <c r="D34" s="14"/>
      <c r="E34" s="17">
        <f>SUM(F34:J34)</f>
        <v>519531</v>
      </c>
      <c r="F34" s="17">
        <f>'[1]sum-teu'!I10</f>
        <v>427226.25</v>
      </c>
      <c r="G34" s="17">
        <f>'[1]sum-teu'!I72</f>
        <v>25808</v>
      </c>
      <c r="H34" s="17">
        <f>'[1]sum-teu'!I177</f>
        <v>0</v>
      </c>
      <c r="I34" s="17">
        <f>'[1]sum-teu'!I303</f>
        <v>328</v>
      </c>
      <c r="J34" s="17">
        <f>'[1]sum-teu'!I367</f>
        <v>66168.75</v>
      </c>
      <c r="K34" s="17">
        <f>SUM(L34:P34)</f>
        <v>568282.5</v>
      </c>
      <c r="L34" s="17">
        <f>'[1]sum-teu'!P10</f>
        <v>463115.75</v>
      </c>
      <c r="M34" s="17">
        <f>'[1]sum-teu'!P72</f>
        <v>28527.5</v>
      </c>
      <c r="N34" s="17">
        <f>'[1]sum-teu'!P177</f>
        <v>0</v>
      </c>
      <c r="O34" s="17">
        <f>'[1]sum-teu'!P303</f>
        <v>217</v>
      </c>
      <c r="P34" s="17">
        <f>'[1]sum-teu'!P367</f>
        <v>76422.25</v>
      </c>
      <c r="Q34" s="17">
        <f>SUM(R34:V34)</f>
        <v>588574.25</v>
      </c>
      <c r="R34" s="17">
        <f>'[1]sum-teu'!W10</f>
        <v>481789.5</v>
      </c>
      <c r="S34" s="17">
        <f>'[1]sum-teu'!W72</f>
        <v>31378</v>
      </c>
      <c r="T34" s="17">
        <f>'[1]sum-teu'!W177</f>
        <v>0</v>
      </c>
      <c r="U34" s="17">
        <f>'[1]sum-teu'!W303</f>
        <v>88</v>
      </c>
      <c r="V34" s="17">
        <f>'[1]sum-teu'!W367</f>
        <v>75318.75</v>
      </c>
      <c r="W34" s="17">
        <f>SUM(X34:AB34)</f>
        <v>638808.5</v>
      </c>
      <c r="X34" s="17">
        <f>'[1]sum-teu'!AD10</f>
        <v>513974.25</v>
      </c>
      <c r="Y34" s="17">
        <f>'[1]sum-teu'!AD72</f>
        <v>35794.5</v>
      </c>
      <c r="Z34" s="17">
        <f>'[1]sum-teu'!AD177</f>
        <v>0</v>
      </c>
      <c r="AA34" s="17">
        <f>'[1]sum-teu'!AD303</f>
        <v>162</v>
      </c>
      <c r="AB34" s="17">
        <f>'[1]sum-teu'!AD367</f>
        <v>88877.75</v>
      </c>
      <c r="AC34" s="17">
        <f>SUM(AD34:AH34)</f>
        <v>2315196.25</v>
      </c>
      <c r="AD34" s="17">
        <f t="shared" ref="AD34:AH35" si="11">F34+L34+R34+X34</f>
        <v>1886105.75</v>
      </c>
      <c r="AE34" s="17">
        <f t="shared" si="11"/>
        <v>121508</v>
      </c>
      <c r="AF34" s="17">
        <f t="shared" si="11"/>
        <v>0</v>
      </c>
      <c r="AG34" s="17">
        <f t="shared" si="11"/>
        <v>795</v>
      </c>
      <c r="AH34" s="17">
        <f t="shared" si="11"/>
        <v>306787.5</v>
      </c>
    </row>
    <row r="35" spans="1:36" s="7" customFormat="1" ht="15" customHeight="1" x14ac:dyDescent="0.2">
      <c r="A35" s="16"/>
      <c r="B35" s="14"/>
      <c r="C35" s="14" t="s">
        <v>22</v>
      </c>
      <c r="D35" s="14"/>
      <c r="E35" s="17">
        <f>SUM(F35:J35)</f>
        <v>537462.75</v>
      </c>
      <c r="F35" s="17">
        <f>'[1]sum-teu'!J10</f>
        <v>426301.5</v>
      </c>
      <c r="G35" s="17">
        <f>'[1]sum-teu'!J72</f>
        <v>27166</v>
      </c>
      <c r="H35" s="17">
        <f>'[1]sum-teu'!J177</f>
        <v>0</v>
      </c>
      <c r="I35" s="17">
        <f>'[1]sum-teu'!J303</f>
        <v>0</v>
      </c>
      <c r="J35" s="17">
        <f>'[1]sum-teu'!J367</f>
        <v>83995.25</v>
      </c>
      <c r="K35" s="17">
        <f>SUM(L35:P35)</f>
        <v>527734.5</v>
      </c>
      <c r="L35" s="17">
        <f>'[1]sum-teu'!Q10</f>
        <v>413690.25</v>
      </c>
      <c r="M35" s="17">
        <f>'[1]sum-teu'!Q72</f>
        <v>29168.5</v>
      </c>
      <c r="N35" s="17">
        <f>'[1]sum-teu'!Q177</f>
        <v>0</v>
      </c>
      <c r="O35" s="17">
        <f>'[1]sum-teu'!Q303</f>
        <v>0</v>
      </c>
      <c r="P35" s="17">
        <f>'[1]sum-teu'!Q367</f>
        <v>84875.75</v>
      </c>
      <c r="Q35" s="17">
        <f>SUM(R35:V35)</f>
        <v>545200.25</v>
      </c>
      <c r="R35" s="17">
        <f>'[1]sum-teu'!X10</f>
        <v>424480</v>
      </c>
      <c r="S35" s="17">
        <f>'[1]sum-teu'!X72</f>
        <v>31267</v>
      </c>
      <c r="T35" s="17">
        <f>'[1]sum-teu'!X177</f>
        <v>0</v>
      </c>
      <c r="U35" s="17">
        <f>'[1]sum-teu'!X303</f>
        <v>0</v>
      </c>
      <c r="V35" s="17">
        <f>'[1]sum-teu'!X367</f>
        <v>89453.25</v>
      </c>
      <c r="W35" s="17">
        <f>SUM(X35:AB35)</f>
        <v>560390.75</v>
      </c>
      <c r="X35" s="17">
        <f>'[1]sum-teu'!AE10</f>
        <v>427309</v>
      </c>
      <c r="Y35" s="17">
        <f>'[1]sum-teu'!AE72</f>
        <v>39527.25</v>
      </c>
      <c r="Z35" s="17">
        <f>'[1]sum-teu'!AE177</f>
        <v>0</v>
      </c>
      <c r="AA35" s="17">
        <f>'[1]sum-teu'!AE303</f>
        <v>0</v>
      </c>
      <c r="AB35" s="17">
        <f>'[1]sum-teu'!AE367</f>
        <v>93554.5</v>
      </c>
      <c r="AC35" s="17">
        <f>SUM(AD35:AH35)</f>
        <v>2170788.25</v>
      </c>
      <c r="AD35" s="17">
        <f t="shared" si="11"/>
        <v>1691780.75</v>
      </c>
      <c r="AE35" s="17">
        <f t="shared" si="11"/>
        <v>127128.75</v>
      </c>
      <c r="AF35" s="17">
        <f t="shared" si="11"/>
        <v>0</v>
      </c>
      <c r="AG35" s="17">
        <f t="shared" si="11"/>
        <v>0</v>
      </c>
      <c r="AH35" s="17">
        <f t="shared" si="11"/>
        <v>351878.75</v>
      </c>
    </row>
    <row r="36" spans="1:36" s="7" customFormat="1" ht="15" customHeight="1" x14ac:dyDescent="0.2">
      <c r="A36" s="16"/>
      <c r="B36" s="14"/>
      <c r="C36" s="14"/>
      <c r="D36" s="1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6" s="7" customFormat="1" ht="15" customHeight="1" x14ac:dyDescent="0.25">
      <c r="A37" s="13" t="s">
        <v>24</v>
      </c>
      <c r="B37" s="14"/>
      <c r="C37" s="14"/>
      <c r="D37" s="14"/>
      <c r="E37" s="15">
        <f t="shared" ref="E37:AH37" si="12">+E38+E39+E40</f>
        <v>17863209.890000001</v>
      </c>
      <c r="F37" s="15">
        <f t="shared" si="12"/>
        <v>469747</v>
      </c>
      <c r="G37" s="15">
        <f t="shared" si="12"/>
        <v>6095631.8900000006</v>
      </c>
      <c r="H37" s="15">
        <f t="shared" si="12"/>
        <v>6621590</v>
      </c>
      <c r="I37" s="15">
        <f t="shared" si="12"/>
        <v>2750729</v>
      </c>
      <c r="J37" s="15">
        <f t="shared" si="12"/>
        <v>1925512</v>
      </c>
      <c r="K37" s="15">
        <f t="shared" si="12"/>
        <v>25041681</v>
      </c>
      <c r="L37" s="15">
        <f t="shared" si="12"/>
        <v>515571</v>
      </c>
      <c r="M37" s="15">
        <f t="shared" si="12"/>
        <v>8316165</v>
      </c>
      <c r="N37" s="15">
        <f t="shared" si="12"/>
        <v>9641610</v>
      </c>
      <c r="O37" s="15">
        <f t="shared" si="12"/>
        <v>4177352</v>
      </c>
      <c r="P37" s="15">
        <f t="shared" si="12"/>
        <v>2390983</v>
      </c>
      <c r="Q37" s="15">
        <f t="shared" si="12"/>
        <v>15329325</v>
      </c>
      <c r="R37" s="15">
        <f t="shared" si="12"/>
        <v>205675</v>
      </c>
      <c r="S37" s="15">
        <f t="shared" si="12"/>
        <v>4489325</v>
      </c>
      <c r="T37" s="15">
        <f t="shared" si="12"/>
        <v>6016944</v>
      </c>
      <c r="U37" s="15">
        <f t="shared" si="12"/>
        <v>2719040</v>
      </c>
      <c r="V37" s="15">
        <f t="shared" si="12"/>
        <v>1898341</v>
      </c>
      <c r="W37" s="15">
        <f t="shared" si="12"/>
        <v>18563959</v>
      </c>
      <c r="X37" s="15">
        <f t="shared" si="12"/>
        <v>303219</v>
      </c>
      <c r="Y37" s="15">
        <f t="shared" si="12"/>
        <v>5725979</v>
      </c>
      <c r="Z37" s="15">
        <f t="shared" si="12"/>
        <v>7133647</v>
      </c>
      <c r="AA37" s="15">
        <f t="shared" si="12"/>
        <v>3124988</v>
      </c>
      <c r="AB37" s="15">
        <f t="shared" si="12"/>
        <v>2276126</v>
      </c>
      <c r="AC37" s="15">
        <f t="shared" si="12"/>
        <v>76798174.890000001</v>
      </c>
      <c r="AD37" s="15">
        <f t="shared" si="12"/>
        <v>1494212</v>
      </c>
      <c r="AE37" s="15">
        <f t="shared" si="12"/>
        <v>24627100.890000001</v>
      </c>
      <c r="AF37" s="15">
        <f t="shared" si="12"/>
        <v>29413791</v>
      </c>
      <c r="AG37" s="15">
        <f t="shared" si="12"/>
        <v>12772109</v>
      </c>
      <c r="AH37" s="15">
        <f t="shared" si="12"/>
        <v>8490962</v>
      </c>
    </row>
    <row r="38" spans="1:36" s="7" customFormat="1" ht="15" customHeight="1" x14ac:dyDescent="0.2">
      <c r="A38" s="16"/>
      <c r="B38" s="14" t="s">
        <v>25</v>
      </c>
      <c r="C38" s="14"/>
      <c r="D38" s="14"/>
      <c r="E38" s="17">
        <f>SUM(F38:J38)</f>
        <v>9002376</v>
      </c>
      <c r="F38" s="17">
        <f>'[1]sum-pass'!E10</f>
        <v>156615</v>
      </c>
      <c r="G38" s="17">
        <f>'[1]sum-pass'!E72</f>
        <v>3144331</v>
      </c>
      <c r="H38" s="17">
        <f>'[1]sum-pass'!E177</f>
        <v>3332913</v>
      </c>
      <c r="I38" s="17">
        <f>'[1]sum-pass'!E303</f>
        <v>1401280</v>
      </c>
      <c r="J38" s="17">
        <f>'[1]sum-pass'!E367</f>
        <v>967237</v>
      </c>
      <c r="K38" s="17">
        <f>SUM(L38:P38)</f>
        <v>12892658</v>
      </c>
      <c r="L38" s="17">
        <f>'[1]sum-pass'!I10</f>
        <v>206216</v>
      </c>
      <c r="M38" s="17">
        <f>'[1]sum-pass'!I72</f>
        <v>4372509</v>
      </c>
      <c r="N38" s="17">
        <f>'[1]sum-pass'!I177</f>
        <v>4936255</v>
      </c>
      <c r="O38" s="17">
        <f>'[1]sum-pass'!I303</f>
        <v>2139210</v>
      </c>
      <c r="P38" s="17">
        <f>'[1]sum-pass'!I367</f>
        <v>1238468</v>
      </c>
      <c r="Q38" s="17">
        <f>SUM(R38:V38)</f>
        <v>7874886</v>
      </c>
      <c r="R38" s="17">
        <f>'[1]sum-pass'!M10</f>
        <v>101257</v>
      </c>
      <c r="S38" s="17">
        <f>'[1]sum-pass'!M72</f>
        <v>2337194</v>
      </c>
      <c r="T38" s="17">
        <f>'[1]sum-pass'!M177</f>
        <v>3051192</v>
      </c>
      <c r="U38" s="17">
        <f>'[1]sum-pass'!M303</f>
        <v>1412340</v>
      </c>
      <c r="V38" s="17">
        <f>'[1]sum-pass'!M367</f>
        <v>972903</v>
      </c>
      <c r="W38" s="17">
        <f>SUM(X38:AB38)</f>
        <v>9527494</v>
      </c>
      <c r="X38" s="17">
        <f>'[1]sum-pass'!Q10</f>
        <v>122099</v>
      </c>
      <c r="Y38" s="17">
        <f>'[1]sum-pass'!Q72</f>
        <v>2927578</v>
      </c>
      <c r="Z38" s="17">
        <f>'[1]sum-pass'!Q177</f>
        <v>3703460</v>
      </c>
      <c r="AA38" s="17">
        <f>'[1]sum-pass'!Q303</f>
        <v>1619180</v>
      </c>
      <c r="AB38" s="17">
        <f>'[1]sum-pass'!Q367</f>
        <v>1155177</v>
      </c>
      <c r="AC38" s="17">
        <f>SUM(AD38:AH38)</f>
        <v>39297414</v>
      </c>
      <c r="AD38" s="17">
        <f t="shared" ref="AD38:AH40" si="13">F38+L38+R38+X38</f>
        <v>586187</v>
      </c>
      <c r="AE38" s="17">
        <f t="shared" si="13"/>
        <v>12781612</v>
      </c>
      <c r="AF38" s="17">
        <f t="shared" si="13"/>
        <v>15023820</v>
      </c>
      <c r="AG38" s="17">
        <f t="shared" si="13"/>
        <v>6572010</v>
      </c>
      <c r="AH38" s="17">
        <f t="shared" si="13"/>
        <v>4333785</v>
      </c>
    </row>
    <row r="39" spans="1:36" s="7" customFormat="1" ht="15" customHeight="1" x14ac:dyDescent="0.2">
      <c r="A39" s="16"/>
      <c r="B39" s="14" t="s">
        <v>26</v>
      </c>
      <c r="C39" s="14"/>
      <c r="D39" s="14"/>
      <c r="E39" s="17">
        <f>SUM(F39:J39)</f>
        <v>8623009.8900000006</v>
      </c>
      <c r="F39" s="17">
        <f>'[1]sum-pass'!F10</f>
        <v>159004</v>
      </c>
      <c r="G39" s="17">
        <f>'[1]sum-pass'!F72</f>
        <v>2938624.89</v>
      </c>
      <c r="H39" s="17">
        <f>'[1]sum-pass'!F177</f>
        <v>3217657</v>
      </c>
      <c r="I39" s="17">
        <f>'[1]sum-pass'!F303</f>
        <v>1349449</v>
      </c>
      <c r="J39" s="17">
        <f>'[1]sum-pass'!F367</f>
        <v>958275</v>
      </c>
      <c r="K39" s="17">
        <f>SUM(L39:P39)</f>
        <v>12036221</v>
      </c>
      <c r="L39" s="17">
        <f>'[1]sum-pass'!J10</f>
        <v>206379</v>
      </c>
      <c r="M39" s="17">
        <f>'[1]sum-pass'!J72</f>
        <v>3939238</v>
      </c>
      <c r="N39" s="17">
        <f>'[1]sum-pass'!J177</f>
        <v>4700257</v>
      </c>
      <c r="O39" s="17">
        <f>'[1]sum-pass'!J303</f>
        <v>2037832</v>
      </c>
      <c r="P39" s="17">
        <f>'[1]sum-pass'!J367</f>
        <v>1152515</v>
      </c>
      <c r="Q39" s="17">
        <f>SUM(R39:V39)</f>
        <v>7430969</v>
      </c>
      <c r="R39" s="17">
        <f>'[1]sum-pass'!N10</f>
        <v>80948</v>
      </c>
      <c r="S39" s="17">
        <f>'[1]sum-pass'!N72</f>
        <v>2152131</v>
      </c>
      <c r="T39" s="17">
        <f>'[1]sum-pass'!N177</f>
        <v>2965752</v>
      </c>
      <c r="U39" s="17">
        <f>'[1]sum-pass'!N303</f>
        <v>1306700</v>
      </c>
      <c r="V39" s="17">
        <f>'[1]sum-pass'!N367</f>
        <v>925438</v>
      </c>
      <c r="W39" s="17">
        <f>SUM(X39:AB39)</f>
        <v>8959498</v>
      </c>
      <c r="X39" s="17">
        <f>'[1]sum-pass'!R10</f>
        <v>123650</v>
      </c>
      <c r="Y39" s="17">
        <f>'[1]sum-pass'!R72</f>
        <v>2786364</v>
      </c>
      <c r="Z39" s="17">
        <f>'[1]sum-pass'!R177</f>
        <v>3422973</v>
      </c>
      <c r="AA39" s="17">
        <f>'[1]sum-pass'!R303</f>
        <v>1505562</v>
      </c>
      <c r="AB39" s="17">
        <f>'[1]sum-pass'!R367</f>
        <v>1120949</v>
      </c>
      <c r="AC39" s="17">
        <f>SUM(AD39:AH39)</f>
        <v>37049697.890000001</v>
      </c>
      <c r="AD39" s="17">
        <f t="shared" si="13"/>
        <v>569981</v>
      </c>
      <c r="AE39" s="17">
        <f t="shared" si="13"/>
        <v>11816357.890000001</v>
      </c>
      <c r="AF39" s="17">
        <f t="shared" si="13"/>
        <v>14306639</v>
      </c>
      <c r="AG39" s="17">
        <f t="shared" si="13"/>
        <v>6199543</v>
      </c>
      <c r="AH39" s="17">
        <f t="shared" si="13"/>
        <v>4157177</v>
      </c>
    </row>
    <row r="40" spans="1:36" s="7" customFormat="1" ht="15" customHeight="1" x14ac:dyDescent="0.2">
      <c r="A40" s="16"/>
      <c r="B40" s="14" t="s">
        <v>27</v>
      </c>
      <c r="C40" s="14"/>
      <c r="D40" s="14"/>
      <c r="E40" s="17">
        <f>SUM(F40:J40)</f>
        <v>237824</v>
      </c>
      <c r="F40" s="17">
        <f>'[1]sum-pass'!$G$10</f>
        <v>154128</v>
      </c>
      <c r="G40" s="17">
        <f>'[1]sum-pass'!$G$72</f>
        <v>12676</v>
      </c>
      <c r="H40" s="17">
        <f>'[1]sum-pass'!$G$177</f>
        <v>71020</v>
      </c>
      <c r="I40" s="17">
        <f>'[1]sum-pass'!$G$303</f>
        <v>0</v>
      </c>
      <c r="J40" s="17">
        <f>'[1]sum-pass'!$G$367</f>
        <v>0</v>
      </c>
      <c r="K40" s="17">
        <f>SUM(L40:P40)</f>
        <v>112802</v>
      </c>
      <c r="L40" s="17">
        <f>'[1]sum-pass'!$K$10</f>
        <v>102976</v>
      </c>
      <c r="M40" s="17">
        <f>'[1]sum-pass'!$K$72</f>
        <v>4418</v>
      </c>
      <c r="N40" s="17">
        <f>'[1]sum-pass'!$K$177</f>
        <v>5098</v>
      </c>
      <c r="O40" s="17">
        <f>'[1]sum-pass'!$K$303</f>
        <v>310</v>
      </c>
      <c r="P40" s="17">
        <f>'[1]sum-pass'!$K$367</f>
        <v>0</v>
      </c>
      <c r="Q40" s="17">
        <f>SUM(R40:V40)</f>
        <v>23470</v>
      </c>
      <c r="R40" s="17">
        <f>'[1]sum-pass'!$O$10</f>
        <v>23470</v>
      </c>
      <c r="S40" s="17">
        <f>'[1]sum-pass'!$O$72</f>
        <v>0</v>
      </c>
      <c r="T40" s="17">
        <f>'[1]sum-pass'!$O$177</f>
        <v>0</v>
      </c>
      <c r="U40" s="17">
        <f>'[1]sum-pass'!$O$303</f>
        <v>0</v>
      </c>
      <c r="V40" s="17">
        <f>'[1]sum-pass'!$O$367</f>
        <v>0</v>
      </c>
      <c r="W40" s="17">
        <f>SUM(X40:AB40)</f>
        <v>76967</v>
      </c>
      <c r="X40" s="17">
        <f>'[1]sum-pass'!$S$10</f>
        <v>57470</v>
      </c>
      <c r="Y40" s="17">
        <f>'[1]sum-pass'!$S$72</f>
        <v>12037</v>
      </c>
      <c r="Z40" s="17">
        <f>'[1]sum-pass'!$S$177</f>
        <v>7214</v>
      </c>
      <c r="AA40" s="17">
        <f>'[1]sum-pass'!$S$303</f>
        <v>246</v>
      </c>
      <c r="AB40" s="17">
        <f>'[1]sum-pass'!$S$367</f>
        <v>0</v>
      </c>
      <c r="AC40" s="17">
        <f>SUM(AD40:AH40)</f>
        <v>451063</v>
      </c>
      <c r="AD40" s="17">
        <f t="shared" si="13"/>
        <v>338044</v>
      </c>
      <c r="AE40" s="17">
        <f t="shared" si="13"/>
        <v>29131</v>
      </c>
      <c r="AF40" s="17">
        <f t="shared" si="13"/>
        <v>83332</v>
      </c>
      <c r="AG40" s="17">
        <f t="shared" si="13"/>
        <v>556</v>
      </c>
      <c r="AH40" s="17">
        <f t="shared" si="13"/>
        <v>0</v>
      </c>
    </row>
    <row r="41" spans="1:36" s="7" customFormat="1" ht="15" customHeight="1" x14ac:dyDescent="0.2">
      <c r="A41" s="16"/>
      <c r="B41" s="14"/>
      <c r="C41" s="14"/>
      <c r="D41" s="1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6" s="19" customFormat="1" ht="15" customHeight="1" x14ac:dyDescent="0.25">
      <c r="A42" s="13" t="s">
        <v>28</v>
      </c>
      <c r="B42" s="18"/>
      <c r="C42" s="18"/>
      <c r="D42" s="18"/>
      <c r="E42" s="15">
        <f t="shared" ref="E42:AH42" si="14">E44+E50</f>
        <v>1603865</v>
      </c>
      <c r="F42" s="15">
        <f t="shared" si="14"/>
        <v>559</v>
      </c>
      <c r="G42" s="15">
        <f t="shared" si="14"/>
        <v>558396</v>
      </c>
      <c r="H42" s="15">
        <f t="shared" si="14"/>
        <v>567186</v>
      </c>
      <c r="I42" s="15">
        <f t="shared" si="14"/>
        <v>410877</v>
      </c>
      <c r="J42" s="15">
        <f t="shared" si="14"/>
        <v>66847</v>
      </c>
      <c r="K42" s="15">
        <f t="shared" si="14"/>
        <v>2010432</v>
      </c>
      <c r="L42" s="15">
        <f t="shared" si="14"/>
        <v>513</v>
      </c>
      <c r="M42" s="15">
        <f t="shared" si="14"/>
        <v>685856</v>
      </c>
      <c r="N42" s="15">
        <f t="shared" si="14"/>
        <v>745300</v>
      </c>
      <c r="O42" s="15">
        <f t="shared" si="14"/>
        <v>503921</v>
      </c>
      <c r="P42" s="15">
        <f t="shared" si="14"/>
        <v>74842</v>
      </c>
      <c r="Q42" s="15">
        <f t="shared" si="14"/>
        <v>1584672</v>
      </c>
      <c r="R42" s="15">
        <f t="shared" si="14"/>
        <v>171</v>
      </c>
      <c r="S42" s="15">
        <f t="shared" si="14"/>
        <v>519861</v>
      </c>
      <c r="T42" s="15">
        <f t="shared" si="14"/>
        <v>592406</v>
      </c>
      <c r="U42" s="15">
        <f t="shared" si="14"/>
        <v>408736</v>
      </c>
      <c r="V42" s="15">
        <f t="shared" si="14"/>
        <v>63498</v>
      </c>
      <c r="W42" s="15">
        <f t="shared" si="14"/>
        <v>1797717</v>
      </c>
      <c r="X42" s="15">
        <f t="shared" si="14"/>
        <v>110</v>
      </c>
      <c r="Y42" s="15">
        <f t="shared" si="14"/>
        <v>605943</v>
      </c>
      <c r="Z42" s="15">
        <f t="shared" si="14"/>
        <v>659727</v>
      </c>
      <c r="AA42" s="15">
        <f t="shared" si="14"/>
        <v>459799</v>
      </c>
      <c r="AB42" s="15">
        <f t="shared" si="14"/>
        <v>72138</v>
      </c>
      <c r="AC42" s="15">
        <f t="shared" si="14"/>
        <v>6996686</v>
      </c>
      <c r="AD42" s="15">
        <f t="shared" si="14"/>
        <v>1353</v>
      </c>
      <c r="AE42" s="15">
        <f t="shared" si="14"/>
        <v>2370056</v>
      </c>
      <c r="AF42" s="15">
        <f>AF44+AF50</f>
        <v>2564619</v>
      </c>
      <c r="AG42" s="15">
        <f t="shared" si="14"/>
        <v>1783333</v>
      </c>
      <c r="AH42" s="15">
        <f t="shared" si="14"/>
        <v>277325</v>
      </c>
      <c r="AJ42" s="7"/>
    </row>
    <row r="43" spans="1:36" s="7" customFormat="1" ht="15" customHeight="1" x14ac:dyDescent="0.2">
      <c r="A43" s="16"/>
      <c r="B43" s="14"/>
      <c r="C43" s="14"/>
      <c r="D43" s="1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36" s="7" customFormat="1" ht="15" customHeight="1" x14ac:dyDescent="0.2">
      <c r="A44" s="16"/>
      <c r="B44" s="14" t="s">
        <v>19</v>
      </c>
      <c r="C44" s="14"/>
      <c r="D44" s="14"/>
      <c r="E44" s="17">
        <f t="shared" ref="E44:AH44" si="15">SUM(E45:E48)</f>
        <v>804730</v>
      </c>
      <c r="F44" s="17">
        <f t="shared" si="15"/>
        <v>315</v>
      </c>
      <c r="G44" s="17">
        <f t="shared" si="15"/>
        <v>269336</v>
      </c>
      <c r="H44" s="17">
        <f t="shared" si="15"/>
        <v>291902</v>
      </c>
      <c r="I44" s="17">
        <f t="shared" si="15"/>
        <v>208969</v>
      </c>
      <c r="J44" s="17">
        <f t="shared" si="15"/>
        <v>34208</v>
      </c>
      <c r="K44" s="17">
        <f t="shared" si="15"/>
        <v>1005499</v>
      </c>
      <c r="L44" s="17">
        <f t="shared" si="15"/>
        <v>328</v>
      </c>
      <c r="M44" s="17">
        <f t="shared" si="15"/>
        <v>331485</v>
      </c>
      <c r="N44" s="17">
        <f t="shared" si="15"/>
        <v>380395</v>
      </c>
      <c r="O44" s="17">
        <f t="shared" si="15"/>
        <v>255945</v>
      </c>
      <c r="P44" s="17">
        <f t="shared" si="15"/>
        <v>37346</v>
      </c>
      <c r="Q44" s="17">
        <f t="shared" si="15"/>
        <v>797057</v>
      </c>
      <c r="R44" s="17">
        <f t="shared" si="15"/>
        <v>88</v>
      </c>
      <c r="S44" s="17">
        <f t="shared" si="15"/>
        <v>252086</v>
      </c>
      <c r="T44" s="17">
        <f t="shared" si="15"/>
        <v>304682</v>
      </c>
      <c r="U44" s="17">
        <f t="shared" si="15"/>
        <v>208077</v>
      </c>
      <c r="V44" s="17">
        <f t="shared" si="15"/>
        <v>32124</v>
      </c>
      <c r="W44" s="17">
        <f t="shared" si="15"/>
        <v>908532</v>
      </c>
      <c r="X44" s="17">
        <f t="shared" si="15"/>
        <v>16</v>
      </c>
      <c r="Y44" s="17">
        <f t="shared" si="15"/>
        <v>296750</v>
      </c>
      <c r="Z44" s="17">
        <f t="shared" si="15"/>
        <v>340732</v>
      </c>
      <c r="AA44" s="17">
        <f t="shared" si="15"/>
        <v>233446</v>
      </c>
      <c r="AB44" s="17">
        <f t="shared" si="15"/>
        <v>37588</v>
      </c>
      <c r="AC44" s="17">
        <f t="shared" si="15"/>
        <v>3515818</v>
      </c>
      <c r="AD44" s="17">
        <f t="shared" si="15"/>
        <v>747</v>
      </c>
      <c r="AE44" s="17">
        <f t="shared" si="15"/>
        <v>1149657</v>
      </c>
      <c r="AF44" s="17">
        <f>SUM(AF45:AF48)</f>
        <v>1317711</v>
      </c>
      <c r="AG44" s="17">
        <f t="shared" si="15"/>
        <v>906437</v>
      </c>
      <c r="AH44" s="17">
        <f t="shared" si="15"/>
        <v>141266</v>
      </c>
    </row>
    <row r="45" spans="1:36" s="7" customFormat="1" ht="15" customHeight="1" x14ac:dyDescent="0.2">
      <c r="A45" s="16"/>
      <c r="B45" s="14"/>
      <c r="C45" s="14" t="s">
        <v>29</v>
      </c>
      <c r="D45" s="14"/>
      <c r="E45" s="17">
        <f>SUM(F45:J45)</f>
        <v>150813</v>
      </c>
      <c r="F45" s="17">
        <f>'[1]sum-roro'!F10</f>
        <v>0</v>
      </c>
      <c r="G45" s="17">
        <f>'[1]sum-roro'!F72</f>
        <v>19415</v>
      </c>
      <c r="H45" s="17">
        <f>'[1]sum-roro'!F177</f>
        <v>35821</v>
      </c>
      <c r="I45" s="17">
        <f>'[1]sum-roro'!F303</f>
        <v>80005</v>
      </c>
      <c r="J45" s="17">
        <f>'[1]sum-roro'!F367</f>
        <v>15572</v>
      </c>
      <c r="K45" s="17">
        <f>SUM(L45:P45)</f>
        <v>183737</v>
      </c>
      <c r="L45" s="17">
        <f>'[1]sum-roro'!Q10</f>
        <v>3</v>
      </c>
      <c r="M45" s="17">
        <f>'[1]sum-roro'!Q72</f>
        <v>22121</v>
      </c>
      <c r="N45" s="17">
        <f>'[1]sum-roro'!Q177</f>
        <v>50875</v>
      </c>
      <c r="O45" s="17">
        <f>'[1]sum-roro'!Q303</f>
        <v>95643</v>
      </c>
      <c r="P45" s="17">
        <f>'[1]sum-roro'!Q367</f>
        <v>15095</v>
      </c>
      <c r="Q45" s="17">
        <f>SUM(R45:V45)</f>
        <v>142714</v>
      </c>
      <c r="R45" s="17">
        <f>'[1]sum-roro'!AB10</f>
        <v>2</v>
      </c>
      <c r="S45" s="17">
        <f>'[1]sum-roro'!AB72</f>
        <v>14109</v>
      </c>
      <c r="T45" s="17">
        <f>'[1]sum-roro'!AB177</f>
        <v>37739</v>
      </c>
      <c r="U45" s="17">
        <f>'[1]sum-roro'!AB303</f>
        <v>77712</v>
      </c>
      <c r="V45" s="17">
        <f>'[1]sum-roro'!AB367</f>
        <v>13152</v>
      </c>
      <c r="W45" s="17">
        <f>SUM(X45:AB45)</f>
        <v>179483</v>
      </c>
      <c r="X45" s="17">
        <f>'[1]sum-roro'!AM10</f>
        <v>1</v>
      </c>
      <c r="Y45" s="17">
        <f>'[1]sum-roro'!AM72</f>
        <v>24763</v>
      </c>
      <c r="Z45" s="17">
        <f>'[1]sum-roro'!AM177</f>
        <v>50773</v>
      </c>
      <c r="AA45" s="17">
        <f>'[1]sum-roro'!AM303</f>
        <v>88012</v>
      </c>
      <c r="AB45" s="17">
        <f>'[1]sum-roro'!AM367</f>
        <v>15934</v>
      </c>
      <c r="AC45" s="17">
        <f>SUM(AD45:AH45)</f>
        <v>656747</v>
      </c>
      <c r="AD45" s="17">
        <f t="shared" ref="AD45:AH48" si="16">F45+L45+R45+X45</f>
        <v>6</v>
      </c>
      <c r="AE45" s="17">
        <f t="shared" si="16"/>
        <v>80408</v>
      </c>
      <c r="AF45" s="17">
        <f t="shared" si="16"/>
        <v>175208</v>
      </c>
      <c r="AG45" s="17">
        <f t="shared" si="16"/>
        <v>341372</v>
      </c>
      <c r="AH45" s="17">
        <f t="shared" si="16"/>
        <v>59753</v>
      </c>
    </row>
    <row r="46" spans="1:36" s="7" customFormat="1" ht="15" customHeight="1" x14ac:dyDescent="0.2">
      <c r="A46" s="16"/>
      <c r="B46" s="14"/>
      <c r="C46" s="14" t="s">
        <v>30</v>
      </c>
      <c r="D46" s="14"/>
      <c r="E46" s="17">
        <f>SUM(F46:J46)</f>
        <v>301488</v>
      </c>
      <c r="F46" s="17">
        <f>'[1]sum-roro'!G10</f>
        <v>79</v>
      </c>
      <c r="G46" s="17">
        <f>'[1]sum-roro'!G72</f>
        <v>105337</v>
      </c>
      <c r="H46" s="17">
        <f>'[1]sum-roro'!G177</f>
        <v>110983</v>
      </c>
      <c r="I46" s="17">
        <f>'[1]sum-roro'!G303</f>
        <v>78032</v>
      </c>
      <c r="J46" s="17">
        <f>'[1]sum-roro'!G367</f>
        <v>7057</v>
      </c>
      <c r="K46" s="17">
        <f>SUM(L46:P46)</f>
        <v>417864</v>
      </c>
      <c r="L46" s="17">
        <f>'[1]sum-roro'!R10</f>
        <v>44</v>
      </c>
      <c r="M46" s="17">
        <f>'[1]sum-roro'!R72</f>
        <v>137410</v>
      </c>
      <c r="N46" s="17">
        <f>'[1]sum-roro'!R177</f>
        <v>165258</v>
      </c>
      <c r="O46" s="17">
        <f>'[1]sum-roro'!R303</f>
        <v>105434</v>
      </c>
      <c r="P46" s="17">
        <f>'[1]sum-roro'!R367</f>
        <v>9718</v>
      </c>
      <c r="Q46" s="17">
        <f>SUM(R46:V46)</f>
        <v>290619</v>
      </c>
      <c r="R46" s="17">
        <f>'[1]sum-roro'!AC10</f>
        <v>7</v>
      </c>
      <c r="S46" s="17">
        <f>'[1]sum-roro'!AC72</f>
        <v>94857</v>
      </c>
      <c r="T46" s="17">
        <f>'[1]sum-roro'!AC177</f>
        <v>112336</v>
      </c>
      <c r="U46" s="17">
        <f>'[1]sum-roro'!AC303</f>
        <v>77219</v>
      </c>
      <c r="V46" s="17">
        <f>'[1]sum-roro'!AC367</f>
        <v>6200</v>
      </c>
      <c r="W46" s="17">
        <f>SUM(X46:AB46)</f>
        <v>349396</v>
      </c>
      <c r="X46" s="17">
        <f>'[1]sum-roro'!AN10</f>
        <v>0</v>
      </c>
      <c r="Y46" s="17">
        <f>'[1]sum-roro'!AN72</f>
        <v>120091</v>
      </c>
      <c r="Z46" s="17">
        <f>'[1]sum-roro'!AN177</f>
        <v>130856</v>
      </c>
      <c r="AA46" s="17">
        <f>'[1]sum-roro'!AN303</f>
        <v>90162</v>
      </c>
      <c r="AB46" s="17">
        <f>'[1]sum-roro'!AN367</f>
        <v>8287</v>
      </c>
      <c r="AC46" s="17">
        <f>SUM(AD46:AH46)</f>
        <v>1359367</v>
      </c>
      <c r="AD46" s="17">
        <f t="shared" si="16"/>
        <v>130</v>
      </c>
      <c r="AE46" s="17">
        <f t="shared" si="16"/>
        <v>457695</v>
      </c>
      <c r="AF46" s="17">
        <f t="shared" si="16"/>
        <v>519433</v>
      </c>
      <c r="AG46" s="17">
        <f t="shared" si="16"/>
        <v>350847</v>
      </c>
      <c r="AH46" s="17">
        <f t="shared" si="16"/>
        <v>31262</v>
      </c>
    </row>
    <row r="47" spans="1:36" s="7" customFormat="1" ht="15" customHeight="1" x14ac:dyDescent="0.2">
      <c r="A47" s="16"/>
      <c r="B47" s="14"/>
      <c r="C47" s="14" t="s">
        <v>31</v>
      </c>
      <c r="D47" s="14"/>
      <c r="E47" s="17">
        <f>SUM(F47:J47)</f>
        <v>118152</v>
      </c>
      <c r="F47" s="17">
        <f>'[1]sum-roro'!H10</f>
        <v>40</v>
      </c>
      <c r="G47" s="17">
        <f>'[1]sum-roro'!H72</f>
        <v>52639</v>
      </c>
      <c r="H47" s="17">
        <f>'[1]sum-roro'!H177</f>
        <v>36724</v>
      </c>
      <c r="I47" s="17">
        <f>'[1]sum-roro'!H303</f>
        <v>24195</v>
      </c>
      <c r="J47" s="17">
        <f>'[1]sum-roro'!H367</f>
        <v>4554</v>
      </c>
      <c r="K47" s="17">
        <f>SUM(L47:P47)</f>
        <v>134270</v>
      </c>
      <c r="L47" s="17">
        <f>'[1]sum-roro'!S10</f>
        <v>20</v>
      </c>
      <c r="M47" s="17">
        <f>'[1]sum-roro'!S72</f>
        <v>61467</v>
      </c>
      <c r="N47" s="17">
        <f>'[1]sum-roro'!S177</f>
        <v>42085</v>
      </c>
      <c r="O47" s="17">
        <f>'[1]sum-roro'!S303</f>
        <v>26121</v>
      </c>
      <c r="P47" s="17">
        <f>'[1]sum-roro'!S367</f>
        <v>4577</v>
      </c>
      <c r="Q47" s="17">
        <f>SUM(R47:V47)</f>
        <v>116346</v>
      </c>
      <c r="R47" s="17">
        <f>'[1]sum-roro'!AD10</f>
        <v>16</v>
      </c>
      <c r="S47" s="17">
        <f>'[1]sum-roro'!AD72</f>
        <v>47528</v>
      </c>
      <c r="T47" s="17">
        <f>'[1]sum-roro'!AD177</f>
        <v>40277</v>
      </c>
      <c r="U47" s="17">
        <f>'[1]sum-roro'!AD303</f>
        <v>24058</v>
      </c>
      <c r="V47" s="17">
        <f>'[1]sum-roro'!AD367</f>
        <v>4467</v>
      </c>
      <c r="W47" s="17">
        <f>SUM(X47:AB47)</f>
        <v>125927</v>
      </c>
      <c r="X47" s="17">
        <f>'[1]sum-roro'!AO10</f>
        <v>3</v>
      </c>
      <c r="Y47" s="17">
        <f>'[1]sum-roro'!AO72</f>
        <v>54009</v>
      </c>
      <c r="Z47" s="17">
        <f>'[1]sum-roro'!AO177</f>
        <v>42203</v>
      </c>
      <c r="AA47" s="17">
        <f>'[1]sum-roro'!AO303</f>
        <v>24856</v>
      </c>
      <c r="AB47" s="17">
        <f>'[1]sum-roro'!AO367</f>
        <v>4856</v>
      </c>
      <c r="AC47" s="17">
        <f>SUM(AD47:AH47)</f>
        <v>494695</v>
      </c>
      <c r="AD47" s="17">
        <f t="shared" si="16"/>
        <v>79</v>
      </c>
      <c r="AE47" s="17">
        <f t="shared" si="16"/>
        <v>215643</v>
      </c>
      <c r="AF47" s="17">
        <f t="shared" si="16"/>
        <v>161289</v>
      </c>
      <c r="AG47" s="17">
        <f t="shared" si="16"/>
        <v>99230</v>
      </c>
      <c r="AH47" s="17">
        <f t="shared" si="16"/>
        <v>18454</v>
      </c>
    </row>
    <row r="48" spans="1:36" s="7" customFormat="1" ht="15" customHeight="1" x14ac:dyDescent="0.2">
      <c r="A48" s="16"/>
      <c r="B48" s="14"/>
      <c r="C48" s="14" t="s">
        <v>32</v>
      </c>
      <c r="D48" s="14"/>
      <c r="E48" s="17">
        <f>SUM(F48:J48)</f>
        <v>234277</v>
      </c>
      <c r="F48" s="17">
        <f>'[1]sum-roro'!I10</f>
        <v>196</v>
      </c>
      <c r="G48" s="17">
        <f>'[1]sum-roro'!I72</f>
        <v>91945</v>
      </c>
      <c r="H48" s="17">
        <f>'[1]sum-roro'!I177</f>
        <v>108374</v>
      </c>
      <c r="I48" s="17">
        <f>'[1]sum-roro'!I303</f>
        <v>26737</v>
      </c>
      <c r="J48" s="17">
        <f>'[1]sum-roro'!I367</f>
        <v>7025</v>
      </c>
      <c r="K48" s="17">
        <f>SUM(L48:P48)</f>
        <v>269628</v>
      </c>
      <c r="L48" s="17">
        <f>'[1]sum-roro'!T10</f>
        <v>261</v>
      </c>
      <c r="M48" s="17">
        <f>'[1]sum-roro'!T72</f>
        <v>110487</v>
      </c>
      <c r="N48" s="17">
        <f>'[1]sum-roro'!T177</f>
        <v>122177</v>
      </c>
      <c r="O48" s="17">
        <f>'[1]sum-roro'!T303</f>
        <v>28747</v>
      </c>
      <c r="P48" s="17">
        <f>'[1]sum-roro'!T367</f>
        <v>7956</v>
      </c>
      <c r="Q48" s="17">
        <f>SUM(R48:V48)</f>
        <v>247378</v>
      </c>
      <c r="R48" s="17">
        <f>'[1]sum-roro'!AE10</f>
        <v>63</v>
      </c>
      <c r="S48" s="17">
        <f>'[1]sum-roro'!AE72</f>
        <v>95592</v>
      </c>
      <c r="T48" s="17">
        <f>'[1]sum-roro'!AE177</f>
        <v>114330</v>
      </c>
      <c r="U48" s="17">
        <f>'[1]sum-roro'!AE303</f>
        <v>29088</v>
      </c>
      <c r="V48" s="17">
        <f>'[1]sum-roro'!AE367</f>
        <v>8305</v>
      </c>
      <c r="W48" s="17">
        <f>SUM(X48:AB48)</f>
        <v>253726</v>
      </c>
      <c r="X48" s="17">
        <f>'[1]sum-roro'!AP10</f>
        <v>12</v>
      </c>
      <c r="Y48" s="17">
        <f>'[1]sum-roro'!AP72</f>
        <v>97887</v>
      </c>
      <c r="Z48" s="17">
        <f>'[1]sum-roro'!AP177</f>
        <v>116900</v>
      </c>
      <c r="AA48" s="17">
        <f>'[1]sum-roro'!AP303</f>
        <v>30416</v>
      </c>
      <c r="AB48" s="17">
        <f>'[1]sum-roro'!AP367</f>
        <v>8511</v>
      </c>
      <c r="AC48" s="17">
        <f>SUM(AD48:AH48)</f>
        <v>1005009</v>
      </c>
      <c r="AD48" s="17">
        <f t="shared" si="16"/>
        <v>532</v>
      </c>
      <c r="AE48" s="17">
        <f t="shared" si="16"/>
        <v>395911</v>
      </c>
      <c r="AF48" s="17">
        <f t="shared" si="16"/>
        <v>461781</v>
      </c>
      <c r="AG48" s="17">
        <f t="shared" si="16"/>
        <v>114988</v>
      </c>
      <c r="AH48" s="17">
        <f t="shared" si="16"/>
        <v>31797</v>
      </c>
    </row>
    <row r="49" spans="1:34" s="7" customFormat="1" ht="15" customHeight="1" x14ac:dyDescent="0.2">
      <c r="A49" s="16"/>
      <c r="B49" s="14"/>
      <c r="C49" s="14"/>
      <c r="D49" s="1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s="7" customFormat="1" ht="15" customHeight="1" x14ac:dyDescent="0.2">
      <c r="A50" s="16"/>
      <c r="B50" s="14" t="s">
        <v>20</v>
      </c>
      <c r="C50" s="14"/>
      <c r="D50" s="14"/>
      <c r="E50" s="17">
        <f t="shared" ref="E50:AH50" si="17">SUM(E51:E54)</f>
        <v>799135</v>
      </c>
      <c r="F50" s="17">
        <f t="shared" si="17"/>
        <v>244</v>
      </c>
      <c r="G50" s="17">
        <f t="shared" si="17"/>
        <v>289060</v>
      </c>
      <c r="H50" s="17">
        <f t="shared" si="17"/>
        <v>275284</v>
      </c>
      <c r="I50" s="17">
        <f t="shared" si="17"/>
        <v>201908</v>
      </c>
      <c r="J50" s="17">
        <f t="shared" si="17"/>
        <v>32639</v>
      </c>
      <c r="K50" s="17">
        <f t="shared" si="17"/>
        <v>1004933</v>
      </c>
      <c r="L50" s="17">
        <f t="shared" si="17"/>
        <v>185</v>
      </c>
      <c r="M50" s="17">
        <f t="shared" si="17"/>
        <v>354371</v>
      </c>
      <c r="N50" s="17">
        <f t="shared" si="17"/>
        <v>364905</v>
      </c>
      <c r="O50" s="17">
        <f t="shared" si="17"/>
        <v>247976</v>
      </c>
      <c r="P50" s="17">
        <f t="shared" si="17"/>
        <v>37496</v>
      </c>
      <c r="Q50" s="17">
        <f t="shared" si="17"/>
        <v>787615</v>
      </c>
      <c r="R50" s="17">
        <f t="shared" si="17"/>
        <v>83</v>
      </c>
      <c r="S50" s="17">
        <f t="shared" si="17"/>
        <v>267775</v>
      </c>
      <c r="T50" s="17">
        <f t="shared" si="17"/>
        <v>287724</v>
      </c>
      <c r="U50" s="17">
        <f t="shared" si="17"/>
        <v>200659</v>
      </c>
      <c r="V50" s="17">
        <f t="shared" si="17"/>
        <v>31374</v>
      </c>
      <c r="W50" s="17">
        <f t="shared" si="17"/>
        <v>889185</v>
      </c>
      <c r="X50" s="17">
        <f t="shared" si="17"/>
        <v>94</v>
      </c>
      <c r="Y50" s="17">
        <f t="shared" si="17"/>
        <v>309193</v>
      </c>
      <c r="Z50" s="17">
        <f t="shared" si="17"/>
        <v>318995</v>
      </c>
      <c r="AA50" s="17">
        <f t="shared" si="17"/>
        <v>226353</v>
      </c>
      <c r="AB50" s="17">
        <f t="shared" si="17"/>
        <v>34550</v>
      </c>
      <c r="AC50" s="17">
        <f t="shared" si="17"/>
        <v>3480868</v>
      </c>
      <c r="AD50" s="17">
        <f t="shared" si="17"/>
        <v>606</v>
      </c>
      <c r="AE50" s="17">
        <f t="shared" si="17"/>
        <v>1220399</v>
      </c>
      <c r="AF50" s="17">
        <f t="shared" si="17"/>
        <v>1246908</v>
      </c>
      <c r="AG50" s="17">
        <f t="shared" si="17"/>
        <v>876896</v>
      </c>
      <c r="AH50" s="17">
        <f t="shared" si="17"/>
        <v>136059</v>
      </c>
    </row>
    <row r="51" spans="1:34" s="7" customFormat="1" ht="15" customHeight="1" x14ac:dyDescent="0.2">
      <c r="A51" s="16"/>
      <c r="B51" s="14"/>
      <c r="C51" s="14" t="s">
        <v>29</v>
      </c>
      <c r="D51" s="14"/>
      <c r="E51" s="17">
        <f>SUM(F51:J51)</f>
        <v>151616</v>
      </c>
      <c r="F51" s="17">
        <f>'[1]sum-roro'!K10</f>
        <v>0</v>
      </c>
      <c r="G51" s="17">
        <f>'[1]sum-roro'!K72</f>
        <v>21819</v>
      </c>
      <c r="H51" s="17">
        <f>'[1]sum-roro'!K177</f>
        <v>35617</v>
      </c>
      <c r="I51" s="17">
        <f>'[1]sum-roro'!K303</f>
        <v>79628</v>
      </c>
      <c r="J51" s="17">
        <f>'[1]sum-roro'!K367</f>
        <v>14552</v>
      </c>
      <c r="K51" s="17">
        <f>SUM(L51:P51)</f>
        <v>189982</v>
      </c>
      <c r="L51" s="17">
        <f>'[1]sum-roro'!V10</f>
        <v>12</v>
      </c>
      <c r="M51" s="17">
        <f>'[1]sum-roro'!V72</f>
        <v>28735</v>
      </c>
      <c r="N51" s="17">
        <f>'[1]sum-roro'!V177</f>
        <v>50408</v>
      </c>
      <c r="O51" s="17">
        <f>'[1]sum-roro'!V303</f>
        <v>94814</v>
      </c>
      <c r="P51" s="17">
        <f>'[1]sum-roro'!V367</f>
        <v>16013</v>
      </c>
      <c r="Q51" s="17">
        <f>SUM(R51:V51)</f>
        <v>143665</v>
      </c>
      <c r="R51" s="17">
        <f>'[1]sum-roro'!AG10</f>
        <v>0</v>
      </c>
      <c r="S51" s="17">
        <f>'[1]sum-roro'!AG72</f>
        <v>16340</v>
      </c>
      <c r="T51" s="17">
        <f>'[1]sum-roro'!AG177</f>
        <v>36812</v>
      </c>
      <c r="U51" s="17">
        <f>'[1]sum-roro'!AG303</f>
        <v>77060</v>
      </c>
      <c r="V51" s="17">
        <f>'[1]sum-roro'!AG367</f>
        <v>13453</v>
      </c>
      <c r="W51" s="17">
        <f>SUM(X51:AB51)</f>
        <v>175499</v>
      </c>
      <c r="X51" s="17">
        <f>'[1]sum-roro'!AR10</f>
        <v>0</v>
      </c>
      <c r="Y51" s="17">
        <f>'[1]sum-roro'!AR72</f>
        <v>26189</v>
      </c>
      <c r="Z51" s="17">
        <f>'[1]sum-roro'!AR177</f>
        <v>46699</v>
      </c>
      <c r="AA51" s="17">
        <f>'[1]sum-roro'!AR303</f>
        <v>87194</v>
      </c>
      <c r="AB51" s="17">
        <f>'[1]sum-roro'!AR367</f>
        <v>15417</v>
      </c>
      <c r="AC51" s="17">
        <f>SUM(AD51:AH51)</f>
        <v>660762</v>
      </c>
      <c r="AD51" s="17">
        <f t="shared" ref="AD51:AH54" si="18">F51+L51+R51+X51</f>
        <v>12</v>
      </c>
      <c r="AE51" s="17">
        <f t="shared" si="18"/>
        <v>93083</v>
      </c>
      <c r="AF51" s="17">
        <f t="shared" si="18"/>
        <v>169536</v>
      </c>
      <c r="AG51" s="17">
        <f t="shared" si="18"/>
        <v>338696</v>
      </c>
      <c r="AH51" s="17">
        <f t="shared" si="18"/>
        <v>59435</v>
      </c>
    </row>
    <row r="52" spans="1:34" s="7" customFormat="1" ht="15" customHeight="1" x14ac:dyDescent="0.2">
      <c r="A52" s="16"/>
      <c r="B52" s="14"/>
      <c r="C52" s="14" t="s">
        <v>30</v>
      </c>
      <c r="D52" s="14"/>
      <c r="E52" s="17">
        <f>SUM(F52:J52)</f>
        <v>298826</v>
      </c>
      <c r="F52" s="17">
        <f>'[1]sum-roro'!L10</f>
        <v>47</v>
      </c>
      <c r="G52" s="17">
        <f>'[1]sum-roro'!L72</f>
        <v>117345</v>
      </c>
      <c r="H52" s="17">
        <f>'[1]sum-roro'!L177</f>
        <v>102454</v>
      </c>
      <c r="I52" s="17">
        <f>'[1]sum-roro'!L303</f>
        <v>73053</v>
      </c>
      <c r="J52" s="17">
        <f>'[1]sum-roro'!L367</f>
        <v>5927</v>
      </c>
      <c r="K52" s="17">
        <f>SUM(L52:P52)</f>
        <v>427800</v>
      </c>
      <c r="L52" s="17">
        <f>'[1]sum-roro'!W10</f>
        <v>64</v>
      </c>
      <c r="M52" s="17">
        <f>'[1]sum-roro'!W72</f>
        <v>158960</v>
      </c>
      <c r="N52" s="17">
        <f>'[1]sum-roro'!W177</f>
        <v>159128</v>
      </c>
      <c r="O52" s="17">
        <f>'[1]sum-roro'!W303</f>
        <v>100484</v>
      </c>
      <c r="P52" s="17">
        <f>'[1]sum-roro'!W367</f>
        <v>9164</v>
      </c>
      <c r="Q52" s="17">
        <f>SUM(R52:V52)</f>
        <v>286378</v>
      </c>
      <c r="R52" s="17">
        <f>'[1]sum-roro'!AH10</f>
        <v>32</v>
      </c>
      <c r="S52" s="17">
        <f>'[1]sum-roro'!AH72</f>
        <v>103051</v>
      </c>
      <c r="T52" s="17">
        <f>'[1]sum-roro'!AH177</f>
        <v>105118</v>
      </c>
      <c r="U52" s="17">
        <f>'[1]sum-roro'!AH303</f>
        <v>72274</v>
      </c>
      <c r="V52" s="17">
        <f>'[1]sum-roro'!AH367</f>
        <v>5903</v>
      </c>
      <c r="W52" s="17">
        <f>SUM(X52:AB52)</f>
        <v>338696</v>
      </c>
      <c r="X52" s="17">
        <f>'[1]sum-roro'!AS10</f>
        <v>56</v>
      </c>
      <c r="Y52" s="17">
        <f>'[1]sum-roro'!AS72</f>
        <v>125530</v>
      </c>
      <c r="Z52" s="17">
        <f>'[1]sum-roro'!AS177</f>
        <v>120763</v>
      </c>
      <c r="AA52" s="17">
        <f>'[1]sum-roro'!AS303</f>
        <v>85626</v>
      </c>
      <c r="AB52" s="17">
        <f>'[1]sum-roro'!AS367</f>
        <v>6721</v>
      </c>
      <c r="AC52" s="17">
        <f>SUM(AD52:AH52)</f>
        <v>1351700</v>
      </c>
      <c r="AD52" s="17">
        <f t="shared" si="18"/>
        <v>199</v>
      </c>
      <c r="AE52" s="17">
        <f t="shared" si="18"/>
        <v>504886</v>
      </c>
      <c r="AF52" s="17">
        <f t="shared" si="18"/>
        <v>487463</v>
      </c>
      <c r="AG52" s="17">
        <f t="shared" si="18"/>
        <v>331437</v>
      </c>
      <c r="AH52" s="17">
        <f t="shared" si="18"/>
        <v>27715</v>
      </c>
    </row>
    <row r="53" spans="1:34" s="7" customFormat="1" ht="15" customHeight="1" x14ac:dyDescent="0.2">
      <c r="A53" s="16"/>
      <c r="B53" s="14"/>
      <c r="C53" s="14" t="s">
        <v>31</v>
      </c>
      <c r="D53" s="14"/>
      <c r="E53" s="17">
        <f>SUM(F53:J53)</f>
        <v>95327</v>
      </c>
      <c r="F53" s="17">
        <f>'[1]sum-roro'!M10</f>
        <v>51</v>
      </c>
      <c r="G53" s="17">
        <f>'[1]sum-roro'!M72</f>
        <v>34246</v>
      </c>
      <c r="H53" s="17">
        <f>'[1]sum-roro'!M177</f>
        <v>33189</v>
      </c>
      <c r="I53" s="17">
        <f>'[1]sum-roro'!M303</f>
        <v>23541</v>
      </c>
      <c r="J53" s="17">
        <f>'[1]sum-roro'!M367</f>
        <v>4300</v>
      </c>
      <c r="K53" s="17">
        <f>SUM(L53:P53)</f>
        <v>105949</v>
      </c>
      <c r="L53" s="17">
        <f>'[1]sum-roro'!X10</f>
        <v>47</v>
      </c>
      <c r="M53" s="17">
        <f>'[1]sum-roro'!X72</f>
        <v>37732</v>
      </c>
      <c r="N53" s="17">
        <f>'[1]sum-roro'!X177</f>
        <v>38799</v>
      </c>
      <c r="O53" s="17">
        <f>'[1]sum-roro'!X303</f>
        <v>25401</v>
      </c>
      <c r="P53" s="17">
        <f>'[1]sum-roro'!X367</f>
        <v>3970</v>
      </c>
      <c r="Q53" s="17">
        <f>SUM(R53:V53)</f>
        <v>96912</v>
      </c>
      <c r="R53" s="17">
        <f>'[1]sum-roro'!AI10</f>
        <v>16</v>
      </c>
      <c r="S53" s="17">
        <f>'[1]sum-roro'!AI72</f>
        <v>32414</v>
      </c>
      <c r="T53" s="17">
        <f>'[1]sum-roro'!AI177</f>
        <v>37295</v>
      </c>
      <c r="U53" s="17">
        <f>'[1]sum-roro'!AI303</f>
        <v>23646</v>
      </c>
      <c r="V53" s="17">
        <f>'[1]sum-roro'!AI367</f>
        <v>3541</v>
      </c>
      <c r="W53" s="17">
        <f>SUM(X53:AB53)</f>
        <v>102712</v>
      </c>
      <c r="X53" s="17">
        <f>'[1]sum-roro'!AT10</f>
        <v>6</v>
      </c>
      <c r="Y53" s="17">
        <f>'[1]sum-roro'!AT72</f>
        <v>35640</v>
      </c>
      <c r="Z53" s="17">
        <f>'[1]sum-roro'!AT177</f>
        <v>38566</v>
      </c>
      <c r="AA53" s="17">
        <f>'[1]sum-roro'!AT303</f>
        <v>24423</v>
      </c>
      <c r="AB53" s="17">
        <f>'[1]sum-roro'!AT367</f>
        <v>4077</v>
      </c>
      <c r="AC53" s="17">
        <f>SUM(AD53:AH53)</f>
        <v>400900</v>
      </c>
      <c r="AD53" s="17">
        <f t="shared" si="18"/>
        <v>120</v>
      </c>
      <c r="AE53" s="17">
        <f t="shared" si="18"/>
        <v>140032</v>
      </c>
      <c r="AF53" s="17">
        <f t="shared" si="18"/>
        <v>147849</v>
      </c>
      <c r="AG53" s="17">
        <f t="shared" si="18"/>
        <v>97011</v>
      </c>
      <c r="AH53" s="17">
        <f t="shared" si="18"/>
        <v>15888</v>
      </c>
    </row>
    <row r="54" spans="1:34" s="7" customFormat="1" ht="15" customHeight="1" x14ac:dyDescent="0.2">
      <c r="A54" s="16"/>
      <c r="B54" s="14"/>
      <c r="C54" s="14" t="s">
        <v>32</v>
      </c>
      <c r="D54" s="14"/>
      <c r="E54" s="17">
        <f>SUM(F54:J54)</f>
        <v>253366</v>
      </c>
      <c r="F54" s="17">
        <f>'[1]sum-roro'!N10</f>
        <v>146</v>
      </c>
      <c r="G54" s="17">
        <f>'[1]sum-roro'!N72</f>
        <v>115650</v>
      </c>
      <c r="H54" s="17">
        <f>'[1]sum-roro'!N177</f>
        <v>104024</v>
      </c>
      <c r="I54" s="17">
        <f>'[1]sum-roro'!N303</f>
        <v>25686</v>
      </c>
      <c r="J54" s="17">
        <f>'[1]sum-roro'!N367</f>
        <v>7860</v>
      </c>
      <c r="K54" s="17">
        <f>SUM(L54:P54)</f>
        <v>281202</v>
      </c>
      <c r="L54" s="17">
        <f>'[1]sum-roro'!Y10</f>
        <v>62</v>
      </c>
      <c r="M54" s="17">
        <f>'[1]sum-roro'!Y72</f>
        <v>128944</v>
      </c>
      <c r="N54" s="17">
        <f>'[1]sum-roro'!Y177</f>
        <v>116570</v>
      </c>
      <c r="O54" s="17">
        <f>'[1]sum-roro'!Y303</f>
        <v>27277</v>
      </c>
      <c r="P54" s="17">
        <f>'[1]sum-roro'!Y367</f>
        <v>8349</v>
      </c>
      <c r="Q54" s="17">
        <f>SUM(R54:V54)</f>
        <v>260660</v>
      </c>
      <c r="R54" s="17">
        <f>'[1]sum-roro'!AJ10</f>
        <v>35</v>
      </c>
      <c r="S54" s="17">
        <f>'[1]sum-roro'!AJ72</f>
        <v>115970</v>
      </c>
      <c r="T54" s="17">
        <f>'[1]sum-roro'!AJ177</f>
        <v>108499</v>
      </c>
      <c r="U54" s="17">
        <f>'[1]sum-roro'!AJ303</f>
        <v>27679</v>
      </c>
      <c r="V54" s="17">
        <f>'[1]sum-roro'!AJ367</f>
        <v>8477</v>
      </c>
      <c r="W54" s="17">
        <f>SUM(X54:AB54)</f>
        <v>272278</v>
      </c>
      <c r="X54" s="17">
        <f>'[1]sum-roro'!AU10</f>
        <v>32</v>
      </c>
      <c r="Y54" s="17">
        <f>'[1]sum-roro'!AU72</f>
        <v>121834</v>
      </c>
      <c r="Z54" s="17">
        <f>'[1]sum-roro'!AU177</f>
        <v>112967</v>
      </c>
      <c r="AA54" s="17">
        <f>'[1]sum-roro'!AU303</f>
        <v>29110</v>
      </c>
      <c r="AB54" s="17">
        <f>'[1]sum-roro'!AU367</f>
        <v>8335</v>
      </c>
      <c r="AC54" s="17">
        <f>SUM(AD54:AH54)</f>
        <v>1067506</v>
      </c>
      <c r="AD54" s="17">
        <f t="shared" si="18"/>
        <v>275</v>
      </c>
      <c r="AE54" s="17">
        <f t="shared" si="18"/>
        <v>482398</v>
      </c>
      <c r="AF54" s="17">
        <f t="shared" si="18"/>
        <v>442060</v>
      </c>
      <c r="AG54" s="17">
        <f t="shared" si="18"/>
        <v>109752</v>
      </c>
      <c r="AH54" s="17">
        <f t="shared" si="18"/>
        <v>33021</v>
      </c>
    </row>
    <row r="55" spans="1:34" s="7" customFormat="1" ht="15" customHeight="1" x14ac:dyDescent="0.2">
      <c r="A55" s="20"/>
      <c r="B55" s="21"/>
      <c r="C55" s="21"/>
      <c r="D55" s="21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34" s="7" customFormat="1" ht="15" customHeight="1" x14ac:dyDescent="0.2"/>
    <row r="57" spans="1:34" s="23" customFormat="1" ht="15" customHeight="1" x14ac:dyDescent="0.2">
      <c r="A57" s="23" t="s">
        <v>33</v>
      </c>
    </row>
    <row r="58" spans="1:34" s="23" customFormat="1" ht="15" customHeight="1" x14ac:dyDescent="0.2">
      <c r="A58" s="23" t="s">
        <v>34</v>
      </c>
    </row>
    <row r="59" spans="1:34" s="23" customFormat="1" ht="15" customHeight="1" x14ac:dyDescent="0.2">
      <c r="A59" s="23" t="s">
        <v>35</v>
      </c>
    </row>
    <row r="60" spans="1:34" s="23" customFormat="1" ht="15" customHeight="1" x14ac:dyDescent="0.2">
      <c r="A60" s="23" t="s">
        <v>36</v>
      </c>
    </row>
    <row r="61" spans="1:34" s="23" customFormat="1" ht="15" customHeight="1" x14ac:dyDescent="0.2">
      <c r="A61" s="23" t="s">
        <v>38</v>
      </c>
    </row>
    <row r="62" spans="1:34" s="23" customFormat="1" ht="15" customHeight="1" x14ac:dyDescent="0.2">
      <c r="A62" s="23" t="s">
        <v>37</v>
      </c>
    </row>
    <row r="63" spans="1:34" s="23" customFormat="1" ht="15" customHeight="1" x14ac:dyDescent="0.2"/>
    <row r="64" spans="1:34" s="7" customFormat="1" ht="15" customHeight="1" x14ac:dyDescent="0.2"/>
    <row r="65" spans="6:6" s="7" customFormat="1" ht="15" customHeight="1" x14ac:dyDescent="0.2"/>
    <row r="66" spans="6:6" s="7" customFormat="1" ht="15" customHeight="1" x14ac:dyDescent="0.2"/>
    <row r="67" spans="6:6" s="7" customFormat="1" ht="15" customHeight="1" x14ac:dyDescent="0.2"/>
    <row r="68" spans="6:6" s="7" customFormat="1" ht="15" customHeight="1" x14ac:dyDescent="0.2">
      <c r="F68" s="24"/>
    </row>
    <row r="69" spans="6:6" s="7" customFormat="1" ht="15" customHeight="1" x14ac:dyDescent="0.2"/>
    <row r="70" spans="6:6" s="7" customFormat="1" ht="15" customHeight="1" x14ac:dyDescent="0.2"/>
    <row r="71" spans="6:6" s="7" customFormat="1" ht="15" customHeight="1" x14ac:dyDescent="0.2"/>
    <row r="72" spans="6:6" s="7" customFormat="1" ht="15" customHeight="1" x14ac:dyDescent="0.2"/>
    <row r="73" spans="6:6" s="7" customFormat="1" ht="15" customHeight="1" x14ac:dyDescent="0.2"/>
    <row r="74" spans="6:6" s="7" customFormat="1" ht="15" customHeight="1" x14ac:dyDescent="0.2"/>
    <row r="75" spans="6:6" s="7" customFormat="1" ht="15" customHeight="1" x14ac:dyDescent="0.2"/>
    <row r="76" spans="6:6" s="7" customFormat="1" ht="15" customHeight="1" x14ac:dyDescent="0.2"/>
    <row r="77" spans="6:6" s="7" customFormat="1" ht="15" customHeight="1" x14ac:dyDescent="0.2"/>
    <row r="78" spans="6:6" s="7" customFormat="1" ht="15" customHeight="1" x14ac:dyDescent="0.2"/>
    <row r="79" spans="6:6" s="7" customFormat="1" ht="15" customHeight="1" x14ac:dyDescent="0.2"/>
    <row r="80" spans="6:6" s="7" customFormat="1" ht="15" customHeight="1" x14ac:dyDescent="0.2"/>
    <row r="81" s="7" customFormat="1" ht="15" customHeight="1" x14ac:dyDescent="0.2"/>
    <row r="82" s="7" customFormat="1" ht="15" customHeight="1" x14ac:dyDescent="0.2"/>
    <row r="83" s="7" customFormat="1" ht="15" customHeight="1" x14ac:dyDescent="0.2"/>
    <row r="84" s="7" customFormat="1" ht="15" customHeight="1" x14ac:dyDescent="0.2"/>
    <row r="85" s="7" customFormat="1" ht="15" customHeight="1" x14ac:dyDescent="0.2"/>
    <row r="86" s="7" customFormat="1" ht="15" customHeight="1" x14ac:dyDescent="0.2"/>
    <row r="87" s="7" customFormat="1" ht="15" customHeight="1" x14ac:dyDescent="0.2"/>
    <row r="88" s="7" customFormat="1" ht="15" customHeight="1" x14ac:dyDescent="0.2"/>
    <row r="89" s="7" customFormat="1" ht="15" customHeight="1" x14ac:dyDescent="0.2"/>
    <row r="90" s="7" customFormat="1" ht="15" customHeight="1" x14ac:dyDescent="0.2"/>
    <row r="91" s="7" customFormat="1" ht="15" customHeight="1" x14ac:dyDescent="0.2"/>
    <row r="92" s="7" customFormat="1" ht="15" customHeight="1" x14ac:dyDescent="0.2"/>
    <row r="93" s="7" customFormat="1" ht="15" customHeight="1" x14ac:dyDescent="0.2"/>
    <row r="94" s="7" customFormat="1" ht="15" customHeight="1" x14ac:dyDescent="0.2"/>
    <row r="95" s="7" customFormat="1" ht="15" customHeight="1" x14ac:dyDescent="0.2"/>
    <row r="96" s="7" customFormat="1" ht="15" customHeight="1" x14ac:dyDescent="0.2"/>
    <row r="97" spans="3:3" s="7" customFormat="1" ht="15" customHeight="1" x14ac:dyDescent="0.2">
      <c r="C97" s="25"/>
    </row>
    <row r="98" spans="3:3" s="7" customFormat="1" ht="15" customHeight="1" x14ac:dyDescent="0.2"/>
    <row r="99" spans="3:3" s="7" customFormat="1" ht="15" customHeight="1" x14ac:dyDescent="0.2"/>
    <row r="100" spans="3:3" s="7" customFormat="1" ht="15" customHeight="1" x14ac:dyDescent="0.2"/>
    <row r="101" spans="3:3" s="7" customFormat="1" ht="15" customHeight="1" x14ac:dyDescent="0.2"/>
    <row r="102" spans="3:3" s="7" customFormat="1" ht="15" customHeight="1" x14ac:dyDescent="0.2"/>
    <row r="103" spans="3:3" s="7" customFormat="1" ht="15" customHeight="1" x14ac:dyDescent="0.2"/>
    <row r="104" spans="3:3" s="7" customFormat="1" ht="15" customHeight="1" x14ac:dyDescent="0.2"/>
    <row r="105" spans="3:3" s="7" customFormat="1" ht="15" customHeight="1" x14ac:dyDescent="0.2"/>
    <row r="106" spans="3:3" s="7" customFormat="1" ht="15" customHeight="1" x14ac:dyDescent="0.2"/>
    <row r="107" spans="3:3" s="7" customFormat="1" ht="15" customHeight="1" x14ac:dyDescent="0.2"/>
    <row r="108" spans="3:3" s="7" customFormat="1" ht="15" customHeight="1" x14ac:dyDescent="0.2"/>
    <row r="109" spans="3:3" s="7" customFormat="1" ht="15" customHeight="1" x14ac:dyDescent="0.2"/>
    <row r="110" spans="3:3" s="7" customFormat="1" ht="15" customHeight="1" x14ac:dyDescent="0.2"/>
    <row r="111" spans="3:3" s="7" customFormat="1" ht="15" customHeight="1" x14ac:dyDescent="0.2"/>
    <row r="112" spans="3:3" s="7" customFormat="1" ht="15" customHeight="1" x14ac:dyDescent="0.2"/>
    <row r="113" s="7" customFormat="1" ht="15" customHeight="1" x14ac:dyDescent="0.2"/>
    <row r="114" s="7" customFormat="1" ht="15" customHeight="1" x14ac:dyDescent="0.2"/>
    <row r="115" s="7" customFormat="1" ht="15" customHeight="1" x14ac:dyDescent="0.2"/>
    <row r="116" s="7" customFormat="1" ht="15" customHeight="1" x14ac:dyDescent="0.2"/>
    <row r="117" s="7" customFormat="1" ht="15" customHeight="1" x14ac:dyDescent="0.2"/>
    <row r="118" s="7" customFormat="1" ht="15" customHeight="1" x14ac:dyDescent="0.2"/>
    <row r="119" s="7" customFormat="1" ht="15" customHeight="1" x14ac:dyDescent="0.2"/>
    <row r="120" s="7" customFormat="1" ht="15" customHeight="1" x14ac:dyDescent="0.2"/>
    <row r="121" s="7" customFormat="1" ht="15" customHeight="1" x14ac:dyDescent="0.2"/>
    <row r="122" s="7" customFormat="1" ht="15" customHeight="1" x14ac:dyDescent="0.2"/>
    <row r="123" s="7" customFormat="1" ht="15" customHeight="1" x14ac:dyDescent="0.2"/>
    <row r="124" s="7" customFormat="1" ht="15" customHeight="1" x14ac:dyDescent="0.2"/>
    <row r="125" s="7" customFormat="1" ht="15" customHeight="1" x14ac:dyDescent="0.2"/>
    <row r="126" s="7" customFormat="1" ht="15" customHeight="1" x14ac:dyDescent="0.2"/>
    <row r="127" s="7" customFormat="1" ht="15" customHeight="1" x14ac:dyDescent="0.2"/>
    <row r="128" s="7" customFormat="1" ht="15" customHeight="1" x14ac:dyDescent="0.2"/>
    <row r="129" s="7" customFormat="1" ht="15" customHeight="1" x14ac:dyDescent="0.2"/>
    <row r="130" s="7" customFormat="1" ht="15" customHeight="1" x14ac:dyDescent="0.2"/>
    <row r="131" s="7" customFormat="1" ht="15" customHeight="1" x14ac:dyDescent="0.2"/>
    <row r="132" s="7" customFormat="1" ht="15" customHeight="1" x14ac:dyDescent="0.2"/>
    <row r="133" s="7" customFormat="1" ht="15" customHeight="1" x14ac:dyDescent="0.2"/>
    <row r="134" s="7" customFormat="1" ht="15" customHeight="1" x14ac:dyDescent="0.2"/>
    <row r="135" s="7" customFormat="1" ht="15" customHeight="1" x14ac:dyDescent="0.2"/>
    <row r="136" s="7" customFormat="1" ht="15" customHeight="1" x14ac:dyDescent="0.2"/>
    <row r="137" s="7" customFormat="1" ht="15" customHeight="1" x14ac:dyDescent="0.2"/>
    <row r="138" s="7" customFormat="1" ht="15" customHeight="1" x14ac:dyDescent="0.2"/>
    <row r="139" s="7" customFormat="1" ht="15" customHeight="1" x14ac:dyDescent="0.2"/>
    <row r="140" s="7" customFormat="1" ht="15" customHeight="1" x14ac:dyDescent="0.2"/>
    <row r="141" s="7" customFormat="1" ht="15" customHeight="1" x14ac:dyDescent="0.2"/>
    <row r="142" s="7" customFormat="1" ht="15" customHeight="1" x14ac:dyDescent="0.2"/>
    <row r="143" s="7" customFormat="1" ht="15" customHeight="1" x14ac:dyDescent="0.2"/>
    <row r="144" s="7" customFormat="1" ht="15" customHeight="1" x14ac:dyDescent="0.2"/>
    <row r="145" s="7" customFormat="1" ht="15" customHeight="1" x14ac:dyDescent="0.2"/>
    <row r="146" s="7" customFormat="1" ht="15" customHeight="1" x14ac:dyDescent="0.2"/>
    <row r="147" s="7" customFormat="1" ht="15" customHeight="1" x14ac:dyDescent="0.2"/>
    <row r="148" s="7" customFormat="1" ht="15" customHeight="1" x14ac:dyDescent="0.2"/>
    <row r="149" s="7" customFormat="1" ht="15" customHeight="1" x14ac:dyDescent="0.2"/>
    <row r="150" s="7" customFormat="1" ht="15" customHeight="1" x14ac:dyDescent="0.2"/>
    <row r="151" s="7" customFormat="1" ht="15" customHeight="1" x14ac:dyDescent="0.2"/>
    <row r="152" s="7" customFormat="1" ht="15" customHeight="1" x14ac:dyDescent="0.2"/>
    <row r="153" s="7" customFormat="1" ht="15" customHeight="1" x14ac:dyDescent="0.2"/>
    <row r="154" s="7" customFormat="1" ht="15" customHeight="1" x14ac:dyDescent="0.2"/>
    <row r="155" s="7" customFormat="1" ht="15" customHeight="1" x14ac:dyDescent="0.2"/>
    <row r="156" s="7" customFormat="1" ht="15" customHeight="1" x14ac:dyDescent="0.2"/>
    <row r="157" s="7" customFormat="1" ht="15" customHeight="1" x14ac:dyDescent="0.2"/>
    <row r="158" s="7" customFormat="1" ht="15" customHeight="1" x14ac:dyDescent="0.2"/>
    <row r="159" s="7" customFormat="1" ht="15" customHeight="1" x14ac:dyDescent="0.2"/>
    <row r="160" s="7" customFormat="1" ht="15" customHeight="1" x14ac:dyDescent="0.2"/>
    <row r="161" s="7" customFormat="1" ht="15" customHeight="1" x14ac:dyDescent="0.2"/>
    <row r="162" s="7" customFormat="1" ht="15" customHeight="1" x14ac:dyDescent="0.2"/>
    <row r="163" s="7" customFormat="1" ht="15" customHeight="1" x14ac:dyDescent="0.2"/>
    <row r="164" s="7" customFormat="1" ht="15" customHeight="1" x14ac:dyDescent="0.2"/>
    <row r="165" s="7" customFormat="1" ht="15" customHeight="1" x14ac:dyDescent="0.2"/>
    <row r="166" s="7" customFormat="1" ht="15" customHeight="1" x14ac:dyDescent="0.2"/>
    <row r="167" s="7" customFormat="1" ht="15" customHeight="1" x14ac:dyDescent="0.2"/>
    <row r="168" s="7" customFormat="1" ht="15" customHeight="1" x14ac:dyDescent="0.2"/>
    <row r="169" s="7" customFormat="1" ht="15" customHeight="1" x14ac:dyDescent="0.2"/>
    <row r="170" s="7" customFormat="1" ht="15" customHeight="1" x14ac:dyDescent="0.2"/>
    <row r="171" s="7" customFormat="1" ht="15" customHeight="1" x14ac:dyDescent="0.2"/>
    <row r="172" s="7" customFormat="1" ht="15" customHeight="1" x14ac:dyDescent="0.2"/>
    <row r="173" s="7" customFormat="1" ht="15" customHeight="1" x14ac:dyDescent="0.2"/>
    <row r="174" s="7" customFormat="1" ht="15" customHeight="1" x14ac:dyDescent="0.2"/>
    <row r="175" s="7" customFormat="1" ht="15" customHeight="1" x14ac:dyDescent="0.2"/>
    <row r="176" s="7" customFormat="1" ht="15" customHeight="1" x14ac:dyDescent="0.2"/>
    <row r="177" s="7" customFormat="1" ht="15" customHeight="1" x14ac:dyDescent="0.2"/>
    <row r="178" s="7" customFormat="1" ht="15" customHeight="1" x14ac:dyDescent="0.2"/>
    <row r="179" s="7" customFormat="1" ht="15" customHeight="1" x14ac:dyDescent="0.2"/>
    <row r="180" s="7" customFormat="1" ht="15" customHeight="1" x14ac:dyDescent="0.2"/>
    <row r="181" s="7" customFormat="1" ht="15" customHeight="1" x14ac:dyDescent="0.2"/>
    <row r="182" s="7" customFormat="1" ht="15" customHeight="1" x14ac:dyDescent="0.2"/>
    <row r="183" s="7" customFormat="1" ht="15" customHeight="1" x14ac:dyDescent="0.2"/>
    <row r="184" s="14" customFormat="1" ht="15" customHeight="1" x14ac:dyDescent="0.2"/>
    <row r="185" s="14" customFormat="1" ht="15" customHeight="1" x14ac:dyDescent="0.2"/>
    <row r="186" s="14" customFormat="1" ht="15" customHeight="1" x14ac:dyDescent="0.2"/>
    <row r="187" s="14" customFormat="1" ht="15" customHeight="1" x14ac:dyDescent="0.2"/>
    <row r="188" s="14" customFormat="1" ht="15" customHeight="1" x14ac:dyDescent="0.2"/>
    <row r="189" s="14" customFormat="1" ht="15" customHeight="1" x14ac:dyDescent="0.2"/>
    <row r="190" s="14" customFormat="1" ht="15" customHeight="1" x14ac:dyDescent="0.2"/>
    <row r="191" s="14" customFormat="1" ht="15" customHeight="1" x14ac:dyDescent="0.2"/>
    <row r="192" s="14" customFormat="1" ht="15" customHeight="1" x14ac:dyDescent="0.2"/>
    <row r="193" s="14" customFormat="1" ht="15" customHeight="1" x14ac:dyDescent="0.2"/>
    <row r="194" s="14" customFormat="1" ht="15" customHeight="1" x14ac:dyDescent="0.2"/>
    <row r="195" s="14" customFormat="1" ht="15" customHeight="1" x14ac:dyDescent="0.2"/>
    <row r="196" s="14" customFormat="1" ht="15" customHeight="1" x14ac:dyDescent="0.2"/>
    <row r="197" s="14" customFormat="1" ht="15" customHeight="1" x14ac:dyDescent="0.2"/>
    <row r="198" s="14" customFormat="1" ht="15" customHeight="1" x14ac:dyDescent="0.2"/>
    <row r="199" s="14" customFormat="1" ht="15" customHeight="1" x14ac:dyDescent="0.2"/>
    <row r="200" s="14" customFormat="1" ht="15" customHeight="1" x14ac:dyDescent="0.2"/>
    <row r="201" s="14" customFormat="1" ht="15" customHeight="1" x14ac:dyDescent="0.2"/>
    <row r="202" s="14" customFormat="1" ht="15" customHeight="1" x14ac:dyDescent="0.2"/>
    <row r="203" s="14" customFormat="1" ht="15" customHeight="1" x14ac:dyDescent="0.2"/>
    <row r="204" s="14" customFormat="1" ht="15" customHeight="1" x14ac:dyDescent="0.2"/>
    <row r="205" s="14" customFormat="1" ht="15" customHeight="1" x14ac:dyDescent="0.2"/>
    <row r="206" s="14" customFormat="1" ht="15" customHeight="1" x14ac:dyDescent="0.2"/>
    <row r="207" s="14" customFormat="1" ht="15" customHeight="1" x14ac:dyDescent="0.2"/>
    <row r="208" s="14" customFormat="1" ht="15" customHeight="1" x14ac:dyDescent="0.2"/>
    <row r="209" s="14" customFormat="1" ht="15" customHeight="1" x14ac:dyDescent="0.2"/>
    <row r="210" s="14" customFormat="1" ht="15" customHeight="1" x14ac:dyDescent="0.2"/>
    <row r="211" s="14" customFormat="1" ht="15" customHeight="1" x14ac:dyDescent="0.2"/>
    <row r="212" s="14" customFormat="1" ht="15" customHeight="1" x14ac:dyDescent="0.2"/>
    <row r="213" s="14" customFormat="1" ht="15" customHeight="1" x14ac:dyDescent="0.2"/>
    <row r="214" s="14" customFormat="1" ht="15" customHeight="1" x14ac:dyDescent="0.2"/>
    <row r="215" s="14" customFormat="1" ht="15" customHeight="1" x14ac:dyDescent="0.2"/>
    <row r="216" s="14" customFormat="1" ht="15" customHeight="1" x14ac:dyDescent="0.2"/>
    <row r="217" s="7" customFormat="1" ht="15" customHeight="1" x14ac:dyDescent="0.2"/>
    <row r="218" s="7" customFormat="1" ht="15" customHeight="1" x14ac:dyDescent="0.2"/>
    <row r="219" s="7" customFormat="1" ht="15" customHeight="1" x14ac:dyDescent="0.2"/>
    <row r="220" s="7" customFormat="1" ht="15" customHeight="1" x14ac:dyDescent="0.2"/>
    <row r="221" s="7" customFormat="1" ht="15" customHeight="1" x14ac:dyDescent="0.2"/>
    <row r="222" s="7" customFormat="1" ht="15" customHeight="1" x14ac:dyDescent="0.2"/>
    <row r="223" s="7" customFormat="1" ht="15" customHeight="1" x14ac:dyDescent="0.2"/>
    <row r="224" s="7" customFormat="1" ht="15" customHeight="1" x14ac:dyDescent="0.2"/>
    <row r="225" s="7" customFormat="1" ht="15" customHeight="1" x14ac:dyDescent="0.2"/>
    <row r="226" s="7" customFormat="1" ht="15" customHeight="1" x14ac:dyDescent="0.2"/>
    <row r="227" s="7" customFormat="1" ht="15" customHeight="1" x14ac:dyDescent="0.2"/>
    <row r="228" s="7" customFormat="1" ht="15" customHeight="1" x14ac:dyDescent="0.2"/>
    <row r="229" s="7" customFormat="1" ht="15" customHeight="1" x14ac:dyDescent="0.2"/>
    <row r="230" s="7" customFormat="1" ht="15" customHeight="1" x14ac:dyDescent="0.2"/>
    <row r="231" s="7" customFormat="1" ht="15" customHeight="1" x14ac:dyDescent="0.2"/>
    <row r="232" s="7" customFormat="1" ht="15" customHeight="1" x14ac:dyDescent="0.2"/>
    <row r="233" s="7" customFormat="1" ht="15" customHeight="1" x14ac:dyDescent="0.2"/>
    <row r="234" s="7" customFormat="1" ht="15" customHeight="1" x14ac:dyDescent="0.2"/>
    <row r="235" s="7" customFormat="1" ht="15" customHeight="1" x14ac:dyDescent="0.2"/>
    <row r="236" s="7" customFormat="1" ht="15" customHeight="1" x14ac:dyDescent="0.2"/>
    <row r="237" s="7" customFormat="1" ht="15" customHeight="1" x14ac:dyDescent="0.2"/>
    <row r="238" s="7" customFormat="1" ht="15" customHeight="1" x14ac:dyDescent="0.2"/>
    <row r="239" s="7" customFormat="1" ht="15" customHeight="1" x14ac:dyDescent="0.2"/>
    <row r="240" s="7" customFormat="1" ht="15" customHeight="1" x14ac:dyDescent="0.2"/>
    <row r="241" s="7" customFormat="1" ht="15" customHeight="1" x14ac:dyDescent="0.2"/>
    <row r="242" s="7" customFormat="1" ht="15" customHeight="1" x14ac:dyDescent="0.2"/>
    <row r="243" s="7" customFormat="1" ht="15" customHeight="1" x14ac:dyDescent="0.2"/>
    <row r="244" s="7" customFormat="1" ht="15" customHeight="1" x14ac:dyDescent="0.2"/>
    <row r="245" s="7" customFormat="1" ht="15" customHeight="1" x14ac:dyDescent="0.2"/>
    <row r="246" s="7" customFormat="1" ht="15" customHeight="1" x14ac:dyDescent="0.2"/>
    <row r="247" s="7" customFormat="1" ht="15" customHeight="1" x14ac:dyDescent="0.2"/>
    <row r="248" s="7" customFormat="1" ht="15" customHeight="1" x14ac:dyDescent="0.2"/>
    <row r="249" s="7" customFormat="1" ht="15" customHeight="1" x14ac:dyDescent="0.2"/>
    <row r="250" s="14" customFormat="1" ht="15" customHeight="1" x14ac:dyDescent="0.2"/>
    <row r="251" s="14" customFormat="1" ht="15" customHeight="1" x14ac:dyDescent="0.2"/>
    <row r="252" s="14" customFormat="1" ht="15" customHeight="1" x14ac:dyDescent="0.2"/>
    <row r="253" s="14" customFormat="1" ht="15" customHeight="1" x14ac:dyDescent="0.2"/>
    <row r="254" s="14" customFormat="1" ht="15" customHeight="1" x14ac:dyDescent="0.2"/>
    <row r="255" s="14" customFormat="1" ht="15" customHeight="1" x14ac:dyDescent="0.2"/>
    <row r="256" s="14" customFormat="1" ht="15" customHeight="1" x14ac:dyDescent="0.2"/>
    <row r="257" spans="3:3" s="14" customFormat="1" ht="15" customHeight="1" x14ac:dyDescent="0.2"/>
    <row r="258" spans="3:3" s="14" customFormat="1" ht="15" customHeight="1" x14ac:dyDescent="0.2"/>
    <row r="259" spans="3:3" s="14" customFormat="1" ht="15" customHeight="1" x14ac:dyDescent="0.2"/>
    <row r="260" spans="3:3" s="14" customFormat="1" ht="15" customHeight="1" x14ac:dyDescent="0.2"/>
    <row r="261" spans="3:3" s="14" customFormat="1" ht="15" customHeight="1" x14ac:dyDescent="0.2"/>
    <row r="262" spans="3:3" s="14" customFormat="1" ht="15" customHeight="1" x14ac:dyDescent="0.2"/>
    <row r="263" spans="3:3" s="14" customFormat="1" ht="15" customHeight="1" x14ac:dyDescent="0.2"/>
    <row r="264" spans="3:3" s="14" customFormat="1" ht="15" customHeight="1" x14ac:dyDescent="0.2"/>
    <row r="265" spans="3:3" s="14" customFormat="1" ht="15" customHeight="1" x14ac:dyDescent="0.2"/>
    <row r="266" spans="3:3" s="14" customFormat="1" ht="15" customHeight="1" x14ac:dyDescent="0.2"/>
    <row r="267" spans="3:3" s="14" customFormat="1" ht="15" customHeight="1" x14ac:dyDescent="0.2"/>
    <row r="268" spans="3:3" s="14" customFormat="1" ht="15" customHeight="1" x14ac:dyDescent="0.2"/>
    <row r="269" spans="3:3" s="14" customFormat="1" ht="15" customHeight="1" x14ac:dyDescent="0.2"/>
    <row r="270" spans="3:3" s="14" customFormat="1" ht="15" customHeight="1" x14ac:dyDescent="0.2">
      <c r="C270" s="26"/>
    </row>
    <row r="271" spans="3:3" s="14" customFormat="1" ht="15" customHeight="1" x14ac:dyDescent="0.2"/>
    <row r="272" spans="3:3" s="14" customFormat="1" ht="15" customHeight="1" x14ac:dyDescent="0.2"/>
    <row r="273" s="14" customFormat="1" ht="15" customHeight="1" x14ac:dyDescent="0.2"/>
    <row r="274" s="14" customFormat="1" ht="15" customHeight="1" x14ac:dyDescent="0.2"/>
    <row r="275" s="14" customFormat="1" ht="15" customHeight="1" x14ac:dyDescent="0.2"/>
    <row r="276" s="7" customFormat="1" ht="15" customHeight="1" x14ac:dyDescent="0.2"/>
    <row r="277" s="7" customFormat="1" ht="15" customHeight="1" x14ac:dyDescent="0.2"/>
    <row r="278" s="7" customFormat="1" ht="15" customHeight="1" x14ac:dyDescent="0.2"/>
    <row r="279" s="7" customFormat="1" ht="15" customHeight="1" x14ac:dyDescent="0.2"/>
    <row r="280" s="7" customFormat="1" ht="15" customHeight="1" x14ac:dyDescent="0.2"/>
    <row r="281" s="7" customFormat="1" ht="15" customHeight="1" x14ac:dyDescent="0.2"/>
    <row r="282" s="7" customFormat="1" ht="15" customHeight="1" x14ac:dyDescent="0.2"/>
    <row r="283" s="14" customFormat="1" ht="15" customHeight="1" x14ac:dyDescent="0.2"/>
    <row r="284" s="14" customFormat="1" ht="15" customHeight="1" x14ac:dyDescent="0.2"/>
    <row r="285" s="14" customFormat="1" ht="15" customHeight="1" x14ac:dyDescent="0.2"/>
    <row r="286" s="14" customFormat="1" ht="15" customHeight="1" x14ac:dyDescent="0.2"/>
    <row r="287" s="14" customFormat="1" ht="15" customHeight="1" x14ac:dyDescent="0.2"/>
    <row r="288" s="14" customFormat="1" ht="15" customHeight="1" x14ac:dyDescent="0.2"/>
    <row r="289" s="14" customFormat="1" ht="15" customHeight="1" x14ac:dyDescent="0.2"/>
    <row r="290" s="14" customFormat="1" ht="15" customHeight="1" x14ac:dyDescent="0.2"/>
    <row r="291" s="14" customFormat="1" ht="15" customHeight="1" x14ac:dyDescent="0.2"/>
    <row r="292" s="14" customFormat="1" ht="15" customHeight="1" x14ac:dyDescent="0.2"/>
    <row r="293" s="14" customFormat="1" ht="15" customHeight="1" x14ac:dyDescent="0.2"/>
    <row r="294" s="14" customFormat="1" ht="15" customHeight="1" x14ac:dyDescent="0.2"/>
    <row r="295" s="14" customFormat="1" ht="15" customHeight="1" x14ac:dyDescent="0.2"/>
    <row r="296" s="14" customFormat="1" ht="15" customHeight="1" x14ac:dyDescent="0.2"/>
    <row r="297" s="14" customFormat="1" ht="15" customHeight="1" x14ac:dyDescent="0.2"/>
    <row r="298" s="14" customFormat="1" ht="15" customHeight="1" x14ac:dyDescent="0.2"/>
    <row r="299" s="14" customFormat="1" ht="15" customHeight="1" x14ac:dyDescent="0.2"/>
    <row r="300" s="14" customFormat="1" ht="15" customHeight="1" x14ac:dyDescent="0.2"/>
    <row r="301" s="14" customFormat="1" ht="15" customHeight="1" x14ac:dyDescent="0.2"/>
    <row r="302" s="14" customFormat="1" ht="15" customHeight="1" x14ac:dyDescent="0.2"/>
    <row r="303" s="14" customFormat="1" ht="15" customHeight="1" x14ac:dyDescent="0.2"/>
    <row r="304" s="14" customFormat="1" ht="15" customHeight="1" x14ac:dyDescent="0.2"/>
    <row r="305" spans="3:3" s="14" customFormat="1" ht="15" customHeight="1" x14ac:dyDescent="0.2"/>
    <row r="306" spans="3:3" s="14" customFormat="1" ht="15" customHeight="1" x14ac:dyDescent="0.2"/>
    <row r="307" spans="3:3" s="14" customFormat="1" ht="15" customHeight="1" x14ac:dyDescent="0.2"/>
    <row r="308" spans="3:3" s="14" customFormat="1" ht="15" customHeight="1" x14ac:dyDescent="0.2"/>
    <row r="309" spans="3:3" s="14" customFormat="1" ht="15" customHeight="1" x14ac:dyDescent="0.2"/>
    <row r="310" spans="3:3" s="14" customFormat="1" ht="15" customHeight="1" x14ac:dyDescent="0.2"/>
    <row r="311" spans="3:3" s="14" customFormat="1" ht="15" customHeight="1" x14ac:dyDescent="0.2"/>
    <row r="312" spans="3:3" s="14" customFormat="1" ht="15" customHeight="1" x14ac:dyDescent="0.2"/>
    <row r="313" spans="3:3" s="14" customFormat="1" ht="15" customHeight="1" x14ac:dyDescent="0.2"/>
    <row r="314" spans="3:3" s="14" customFormat="1" ht="15" customHeight="1" x14ac:dyDescent="0.2"/>
    <row r="315" spans="3:3" s="7" customFormat="1" ht="15" customHeight="1" x14ac:dyDescent="0.2"/>
    <row r="316" spans="3:3" s="7" customFormat="1" ht="15" customHeight="1" x14ac:dyDescent="0.2">
      <c r="C316" s="25"/>
    </row>
    <row r="317" spans="3:3" s="7" customFormat="1" ht="15" customHeight="1" x14ac:dyDescent="0.2"/>
    <row r="318" spans="3:3" s="7" customFormat="1" ht="15" customHeight="1" x14ac:dyDescent="0.2"/>
    <row r="319" spans="3:3" s="7" customFormat="1" ht="15" customHeight="1" x14ac:dyDescent="0.2"/>
    <row r="320" spans="3:3" s="7" customFormat="1" ht="15" customHeight="1" x14ac:dyDescent="0.2"/>
    <row r="321" s="7" customFormat="1" ht="15" customHeight="1" x14ac:dyDescent="0.2"/>
    <row r="322" s="7" customFormat="1" ht="15" customHeight="1" x14ac:dyDescent="0.2"/>
    <row r="323" s="7" customFormat="1" ht="15" customHeight="1" x14ac:dyDescent="0.2"/>
    <row r="324" s="7" customFormat="1" ht="15" customHeight="1" x14ac:dyDescent="0.2"/>
    <row r="325" s="7" customFormat="1" ht="15" customHeight="1" x14ac:dyDescent="0.2"/>
    <row r="326" s="7" customFormat="1" ht="15" customHeight="1" x14ac:dyDescent="0.2"/>
    <row r="327" s="7" customFormat="1" ht="15" customHeight="1" x14ac:dyDescent="0.2"/>
    <row r="328" s="7" customFormat="1" ht="15" customHeight="1" x14ac:dyDescent="0.2"/>
    <row r="329" s="7" customFormat="1" ht="15" customHeight="1" x14ac:dyDescent="0.2"/>
    <row r="330" s="7" customFormat="1" ht="15" customHeight="1" x14ac:dyDescent="0.2"/>
    <row r="331" s="7" customFormat="1" ht="15" customHeight="1" x14ac:dyDescent="0.2"/>
    <row r="332" s="7" customFormat="1" ht="15" customHeight="1" x14ac:dyDescent="0.2"/>
    <row r="333" s="7" customFormat="1" ht="15" customHeight="1" x14ac:dyDescent="0.2"/>
    <row r="334" s="7" customFormat="1" ht="15" customHeight="1" x14ac:dyDescent="0.2"/>
    <row r="335" s="7" customFormat="1" ht="15" customHeight="1" x14ac:dyDescent="0.2"/>
    <row r="336" s="7" customFormat="1" ht="15" customHeight="1" x14ac:dyDescent="0.2"/>
    <row r="337" s="7" customFormat="1" ht="15" customHeight="1" x14ac:dyDescent="0.2"/>
    <row r="338" s="7" customFormat="1" ht="15" customHeight="1" x14ac:dyDescent="0.2"/>
    <row r="339" s="7" customFormat="1" ht="15" customHeight="1" x14ac:dyDescent="0.2"/>
    <row r="340" s="7" customFormat="1" ht="15" customHeight="1" x14ac:dyDescent="0.2"/>
    <row r="341" s="7" customFormat="1" ht="15" customHeight="1" x14ac:dyDescent="0.2"/>
    <row r="342" s="7" customFormat="1" ht="15" customHeight="1" x14ac:dyDescent="0.2"/>
    <row r="343" s="7" customFormat="1" ht="15" customHeight="1" x14ac:dyDescent="0.2"/>
    <row r="344" s="7" customFormat="1" ht="15" customHeight="1" x14ac:dyDescent="0.2"/>
    <row r="345" s="7" customFormat="1" ht="15" customHeight="1" x14ac:dyDescent="0.2"/>
    <row r="346" s="7" customFormat="1" ht="15" customHeight="1" x14ac:dyDescent="0.2"/>
    <row r="347" s="7" customFormat="1" ht="15" customHeight="1" x14ac:dyDescent="0.2"/>
    <row r="348" s="7" customFormat="1" ht="15" customHeight="1" x14ac:dyDescent="0.2"/>
    <row r="349" s="7" customFormat="1" ht="15" customHeight="1" x14ac:dyDescent="0.2"/>
    <row r="350" s="7" customFormat="1" ht="15" customHeight="1" x14ac:dyDescent="0.2"/>
    <row r="351" s="7" customFormat="1" ht="15" customHeight="1" x14ac:dyDescent="0.2"/>
    <row r="352" s="7" customFormat="1" ht="15" customHeight="1" x14ac:dyDescent="0.2"/>
    <row r="353" s="7" customFormat="1" ht="15" customHeight="1" x14ac:dyDescent="0.2"/>
    <row r="354" s="7" customFormat="1" ht="15" customHeight="1" x14ac:dyDescent="0.2"/>
    <row r="355" s="7" customFormat="1" ht="15" customHeight="1" x14ac:dyDescent="0.2"/>
    <row r="356" s="7" customFormat="1" ht="15" customHeight="1" x14ac:dyDescent="0.2"/>
    <row r="357" s="7" customFormat="1" ht="15" customHeight="1" x14ac:dyDescent="0.2"/>
    <row r="358" s="7" customFormat="1" ht="15" customHeight="1" x14ac:dyDescent="0.2"/>
    <row r="359" s="7" customFormat="1" ht="15" customHeight="1" x14ac:dyDescent="0.2"/>
    <row r="360" s="7" customFormat="1" ht="15" customHeight="1" x14ac:dyDescent="0.2"/>
    <row r="361" s="7" customFormat="1" ht="15" customHeight="1" x14ac:dyDescent="0.2"/>
    <row r="362" s="7" customFormat="1" ht="15" customHeight="1" x14ac:dyDescent="0.2"/>
    <row r="363" s="7" customFormat="1" ht="15" customHeight="1" x14ac:dyDescent="0.2"/>
    <row r="364" s="7" customFormat="1" ht="15" customHeight="1" x14ac:dyDescent="0.2"/>
    <row r="365" s="7" customFormat="1" ht="15" customHeight="1" x14ac:dyDescent="0.2"/>
    <row r="366" s="7" customFormat="1" ht="15" customHeight="1" x14ac:dyDescent="0.2"/>
    <row r="367" s="7" customFormat="1" ht="15" customHeight="1" x14ac:dyDescent="0.2"/>
    <row r="368" s="7" customFormat="1" ht="15" customHeight="1" x14ac:dyDescent="0.2"/>
    <row r="369" spans="3:3" s="7" customFormat="1" ht="15" customHeight="1" x14ac:dyDescent="0.2"/>
    <row r="370" spans="3:3" s="27" customFormat="1" ht="15" customHeight="1" x14ac:dyDescent="0.2"/>
    <row r="371" spans="3:3" s="27" customFormat="1" ht="15" customHeight="1" x14ac:dyDescent="0.2"/>
    <row r="372" spans="3:3" s="27" customFormat="1" ht="15" customHeight="1" x14ac:dyDescent="0.2"/>
    <row r="373" spans="3:3" s="27" customFormat="1" ht="15" customHeight="1" x14ac:dyDescent="0.2"/>
    <row r="374" spans="3:3" s="27" customFormat="1" ht="15" customHeight="1" x14ac:dyDescent="0.2"/>
    <row r="375" spans="3:3" s="27" customFormat="1" ht="15" customHeight="1" x14ac:dyDescent="0.2"/>
    <row r="376" spans="3:3" s="28" customFormat="1" ht="15" customHeight="1" x14ac:dyDescent="0.2"/>
    <row r="377" spans="3:3" s="28" customFormat="1" ht="15" customHeight="1" x14ac:dyDescent="0.2"/>
    <row r="378" spans="3:3" s="28" customFormat="1" ht="15" customHeight="1" x14ac:dyDescent="0.2"/>
    <row r="379" spans="3:3" s="28" customFormat="1" ht="15" customHeight="1" x14ac:dyDescent="0.2"/>
    <row r="380" spans="3:3" s="28" customFormat="1" ht="15" customHeight="1" x14ac:dyDescent="0.2"/>
    <row r="381" spans="3:3" s="28" customFormat="1" ht="15" customHeight="1" x14ac:dyDescent="0.2"/>
    <row r="382" spans="3:3" s="28" customFormat="1" ht="15" customHeight="1" x14ac:dyDescent="0.2"/>
    <row r="383" spans="3:3" s="28" customFormat="1" ht="15" customHeight="1" x14ac:dyDescent="0.2"/>
    <row r="384" spans="3:3" s="28" customFormat="1" ht="15" customHeight="1" x14ac:dyDescent="0.2">
      <c r="C384" s="29"/>
    </row>
    <row r="385" spans="3:3" s="28" customFormat="1" ht="15" customHeight="1" x14ac:dyDescent="0.2">
      <c r="C385" s="29"/>
    </row>
    <row r="386" spans="3:3" s="14" customFormat="1" ht="15" customHeight="1" x14ac:dyDescent="0.2"/>
    <row r="387" spans="3:3" s="14" customFormat="1" ht="15" customHeight="1" x14ac:dyDescent="0.2"/>
    <row r="388" spans="3:3" s="14" customFormat="1" ht="15" customHeight="1" x14ac:dyDescent="0.2"/>
    <row r="389" spans="3:3" s="14" customFormat="1" ht="15" customHeight="1" x14ac:dyDescent="0.2"/>
    <row r="390" spans="3:3" s="14" customFormat="1" ht="15" customHeight="1" x14ac:dyDescent="0.2"/>
    <row r="391" spans="3:3" s="14" customFormat="1" ht="15" customHeight="1" x14ac:dyDescent="0.2"/>
    <row r="392" spans="3:3" s="14" customFormat="1" ht="15" customHeight="1" x14ac:dyDescent="0.2"/>
    <row r="393" spans="3:3" s="14" customFormat="1" ht="15" customHeight="1" x14ac:dyDescent="0.2"/>
    <row r="394" spans="3:3" s="14" customFormat="1" ht="15" customHeight="1" x14ac:dyDescent="0.2"/>
    <row r="395" spans="3:3" s="14" customFormat="1" ht="15" customHeight="1" x14ac:dyDescent="0.2"/>
    <row r="396" spans="3:3" s="14" customFormat="1" ht="15" customHeight="1" x14ac:dyDescent="0.2"/>
    <row r="397" spans="3:3" s="14" customFormat="1" ht="15" customHeight="1" x14ac:dyDescent="0.2"/>
    <row r="398" spans="3:3" s="14" customFormat="1" ht="15" customHeight="1" x14ac:dyDescent="0.2"/>
    <row r="399" spans="3:3" s="7" customFormat="1" ht="15" customHeight="1" x14ac:dyDescent="0.2"/>
    <row r="400" spans="3:3" s="7" customFormat="1" ht="15" customHeight="1" x14ac:dyDescent="0.2"/>
    <row r="401" s="7" customFormat="1" ht="15" customHeight="1" x14ac:dyDescent="0.2"/>
    <row r="402" s="7" customFormat="1" ht="15" customHeight="1" x14ac:dyDescent="0.2"/>
    <row r="403" s="14" customFormat="1" ht="15" customHeight="1" x14ac:dyDescent="0.2"/>
    <row r="404" s="14" customFormat="1" ht="15" customHeight="1" x14ac:dyDescent="0.2"/>
    <row r="405" s="14" customFormat="1" ht="15" customHeight="1" x14ac:dyDescent="0.2"/>
    <row r="406" s="14" customFormat="1" ht="15" customHeight="1" x14ac:dyDescent="0.2"/>
    <row r="407" s="14" customFormat="1" ht="15" customHeight="1" x14ac:dyDescent="0.2"/>
    <row r="408" s="14" customFormat="1" ht="15" customHeight="1" x14ac:dyDescent="0.2"/>
    <row r="409" s="14" customFormat="1" ht="15" customHeight="1" x14ac:dyDescent="0.2"/>
    <row r="410" s="14" customFormat="1" ht="15" customHeight="1" x14ac:dyDescent="0.2"/>
    <row r="411" s="7" customFormat="1" ht="15" customHeight="1" x14ac:dyDescent="0.2"/>
    <row r="412" s="7" customFormat="1" ht="15" customHeight="1" x14ac:dyDescent="0.2"/>
    <row r="413" s="14" customFormat="1" ht="15" customHeight="1" x14ac:dyDescent="0.2"/>
    <row r="414" s="14" customFormat="1" ht="15" customHeight="1" x14ac:dyDescent="0.2"/>
    <row r="415" s="14" customFormat="1" ht="15" customHeight="1" x14ac:dyDescent="0.2"/>
    <row r="416" s="14" customFormat="1" ht="15" customHeight="1" x14ac:dyDescent="0.2"/>
    <row r="417" spans="4:54" s="14" customFormat="1" ht="15" customHeight="1" x14ac:dyDescent="0.2"/>
    <row r="418" spans="4:54" s="14" customFormat="1" ht="15" customHeight="1" x14ac:dyDescent="0.2"/>
    <row r="419" spans="4:54" s="14" customFormat="1" ht="15" customHeight="1" x14ac:dyDescent="0.2"/>
    <row r="420" spans="4:54" s="14" customFormat="1" ht="15" customHeight="1" x14ac:dyDescent="0.2"/>
    <row r="421" spans="4:54" s="31" customFormat="1" ht="15" customHeight="1" x14ac:dyDescent="0.2"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</row>
    <row r="422" spans="4:54" s="31" customFormat="1" ht="15" customHeight="1" x14ac:dyDescent="0.2"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</row>
    <row r="423" spans="4:54" s="31" customFormat="1" ht="15" customHeight="1" x14ac:dyDescent="0.2"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</row>
    <row r="424" spans="4:54" s="33" customFormat="1" ht="15" customHeight="1" x14ac:dyDescent="0.2"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</row>
    <row r="425" spans="4:54" s="33" customFormat="1" ht="15" customHeight="1" x14ac:dyDescent="0.2"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</row>
    <row r="426" spans="4:54" s="33" customFormat="1" ht="15" customHeight="1" x14ac:dyDescent="0.2"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</row>
    <row r="427" spans="4:54" s="33" customFormat="1" ht="15" customHeight="1" x14ac:dyDescent="0.2"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</row>
    <row r="428" spans="4:54" s="34" customFormat="1" ht="15" customHeight="1" x14ac:dyDescent="0.2"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</row>
    <row r="429" spans="4:54" s="34" customFormat="1" ht="15" customHeight="1" x14ac:dyDescent="0.2"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</row>
    <row r="430" spans="4:54" s="34" customFormat="1" ht="15" customHeight="1" x14ac:dyDescent="0.2"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</row>
  </sheetData>
  <mergeCells count="36">
    <mergeCell ref="U6:U7"/>
    <mergeCell ref="AE6:AE7"/>
    <mergeCell ref="AF6:AF7"/>
    <mergeCell ref="AG6:AG7"/>
    <mergeCell ref="AH6:AH7"/>
    <mergeCell ref="X6:X7"/>
    <mergeCell ref="Y6:Y7"/>
    <mergeCell ref="Z6:Z7"/>
    <mergeCell ref="AA6:AA7"/>
    <mergeCell ref="AB6:AB7"/>
    <mergeCell ref="AD6:AD7"/>
    <mergeCell ref="AD5:AH5"/>
    <mergeCell ref="F6:F7"/>
    <mergeCell ref="G6:G7"/>
    <mergeCell ref="H6:H7"/>
    <mergeCell ref="I6:I7"/>
    <mergeCell ref="J6:J7"/>
    <mergeCell ref="Q5:Q7"/>
    <mergeCell ref="V6:V7"/>
    <mergeCell ref="R5:V5"/>
    <mergeCell ref="W5:W7"/>
    <mergeCell ref="X5:AB5"/>
    <mergeCell ref="AC5:AC7"/>
    <mergeCell ref="P6:P7"/>
    <mergeCell ref="R6:R7"/>
    <mergeCell ref="S6:S7"/>
    <mergeCell ref="T6:T7"/>
    <mergeCell ref="A5:D7"/>
    <mergeCell ref="E5:E7"/>
    <mergeCell ref="F5:J5"/>
    <mergeCell ref="K5:K7"/>
    <mergeCell ref="L5:P5"/>
    <mergeCell ref="L6:L7"/>
    <mergeCell ref="M6:M7"/>
    <mergeCell ref="N6:N7"/>
    <mergeCell ref="O6:O7"/>
  </mergeCells>
  <pageMargins left="0.78740157480314965" right="0.78740157480314965" top="0.11811023622047245" bottom="0.11811023622047245" header="0.31496062992125984" footer="0.31496062992125984"/>
  <pageSetup paperSize="8" scale="9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M. Jacinto</dc:creator>
  <cp:lastModifiedBy>Neil G. Tuazon</cp:lastModifiedBy>
  <cp:lastPrinted>2019-05-09T10:09:57Z</cp:lastPrinted>
  <dcterms:created xsi:type="dcterms:W3CDTF">2019-05-09T08:25:25Z</dcterms:created>
  <dcterms:modified xsi:type="dcterms:W3CDTF">2019-05-09T10:32:50Z</dcterms:modified>
</cp:coreProperties>
</file>