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A\Downloads\"/>
    </mc:Choice>
  </mc:AlternateContent>
  <xr:revisionPtr revIDLastSave="0" documentId="13_ncr:1_{627504BB-D204-4C9F-BC4E-F27554872B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p2021 june" sheetId="3" r:id="rId1"/>
    <sheet name="reference" sheetId="4" r:id="rId2"/>
  </sheets>
  <definedNames>
    <definedName name="_xlnm.Print_Area" localSheetId="0">'app2021 june'!$E$4:$X$71</definedName>
    <definedName name="_xlnm.Print_Titles" localSheetId="0">'app2021 june'!$10:$11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3" l="1"/>
  <c r="U22" i="3"/>
  <c r="U25" i="3" l="1"/>
  <c r="U24" i="3"/>
  <c r="V19" i="3" l="1"/>
  <c r="U21" i="3"/>
  <c r="U31" i="3"/>
  <c r="U20" i="3" l="1"/>
  <c r="U19" i="3"/>
  <c r="U18" i="3"/>
  <c r="E16" i="3"/>
  <c r="I16" i="3"/>
  <c r="I17" i="3" s="1"/>
  <c r="I18" i="3" s="1"/>
  <c r="I19" i="3" s="1"/>
  <c r="I20" i="3" s="1"/>
  <c r="I21" i="3" s="1"/>
  <c r="U15" i="3"/>
  <c r="I29" i="3"/>
  <c r="I31" i="3" s="1"/>
  <c r="W40" i="3"/>
  <c r="I23" i="3" l="1"/>
  <c r="I24" i="3" s="1"/>
  <c r="I25" i="3" s="1"/>
  <c r="I22" i="3"/>
  <c r="P42" i="4"/>
  <c r="V32" i="3"/>
  <c r="U17" i="3"/>
  <c r="P35" i="4"/>
  <c r="Q27" i="4"/>
  <c r="U16" i="3" l="1"/>
  <c r="Z28" i="3" l="1"/>
  <c r="Z26" i="3"/>
  <c r="Z21" i="3"/>
  <c r="U23" i="3"/>
  <c r="Z23" i="3" s="1"/>
  <c r="Z24" i="3" l="1"/>
  <c r="E17" i="3"/>
  <c r="E18" i="3" l="1"/>
  <c r="E19" i="3" s="1"/>
  <c r="E20" i="3" s="1"/>
  <c r="E21" i="3" s="1"/>
  <c r="E22" i="3" l="1"/>
  <c r="E23" i="3" s="1"/>
  <c r="E24" i="3" s="1"/>
  <c r="E25" i="3" s="1"/>
  <c r="AD27" i="3"/>
  <c r="Z15" i="3" l="1"/>
  <c r="U27" i="3"/>
  <c r="U29" i="3"/>
  <c r="Z29" i="3" s="1"/>
  <c r="Z27" i="3" l="1"/>
  <c r="U32" i="3"/>
  <c r="U40" i="3" s="1"/>
  <c r="V40" i="3"/>
  <c r="E42" i="3" l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</calcChain>
</file>

<file path=xl/sharedStrings.xml><?xml version="1.0" encoding="utf-8"?>
<sst xmlns="http://schemas.openxmlformats.org/spreadsheetml/2006/main" count="300" uniqueCount="143">
  <si>
    <t>Republic of the Philippines</t>
  </si>
  <si>
    <t>PHILIPPINE PORTS AUTHORITY</t>
  </si>
  <si>
    <t xml:space="preserve">Philippine Management Office - Misamis Oriental/Cagayan de Oro </t>
  </si>
  <si>
    <t>Macabalan, Cagayan de Oro City 9000</t>
  </si>
  <si>
    <t>Code</t>
  </si>
  <si>
    <t>PROCUREMENT PROGRAM/PROJECT</t>
  </si>
  <si>
    <t>PMO-MOC/END USER</t>
  </si>
  <si>
    <t>LOCATION</t>
  </si>
  <si>
    <t>NATURE OF WORK</t>
  </si>
  <si>
    <t>SCHEDULE OF PROCUREMENT</t>
  </si>
  <si>
    <t>Source of Funds</t>
  </si>
  <si>
    <t>Estimated Budget (PhP)</t>
  </si>
  <si>
    <t>Remarks                                                                (Brief description of Program/Project)</t>
  </si>
  <si>
    <t>(PAP)</t>
  </si>
  <si>
    <t>Ads/Post of IB/REI</t>
  </si>
  <si>
    <t>Sub/Open of Bids</t>
  </si>
  <si>
    <t>Notice of Award</t>
  </si>
  <si>
    <t>Total</t>
  </si>
  <si>
    <t>MOOE</t>
  </si>
  <si>
    <t>CO</t>
  </si>
  <si>
    <t>SMALL VALUE PROCUREMENT PROJECTS</t>
  </si>
  <si>
    <t>A.</t>
  </si>
  <si>
    <t>CDO-BASEPORT</t>
  </si>
  <si>
    <t>BASEPORT-ESD</t>
  </si>
  <si>
    <t>GoP</t>
  </si>
  <si>
    <t>Repair</t>
  </si>
  <si>
    <t>Port of CDO</t>
  </si>
  <si>
    <t xml:space="preserve">Repair </t>
  </si>
  <si>
    <t>Repair/Replace</t>
  </si>
  <si>
    <t>x</t>
  </si>
  <si>
    <t>Port of Benoni</t>
  </si>
  <si>
    <t>B.</t>
  </si>
  <si>
    <t>BALINGOAN-SUBPORT</t>
  </si>
  <si>
    <t>TMO - Balingoan</t>
  </si>
  <si>
    <t>Port of Balingoan</t>
  </si>
  <si>
    <t>C.</t>
  </si>
  <si>
    <t>BENONI-SUBPORT</t>
  </si>
  <si>
    <t>TMO - Benoni</t>
  </si>
  <si>
    <t>Port of Balbagon</t>
  </si>
  <si>
    <t>E.</t>
  </si>
  <si>
    <t>TOTAL (R/M FAC)</t>
  </si>
  <si>
    <t>REPAIR PROJECTS</t>
  </si>
  <si>
    <t>TOTAL (REPAIR PROJECTS)</t>
  </si>
  <si>
    <t>CAPEX/LOCALLY FUNDED PROJECTS</t>
  </si>
  <si>
    <t>TOTAL (CAPEX/LOCALLY FUNDED PROJECTS)</t>
  </si>
  <si>
    <t>GAD PROJECTS</t>
  </si>
  <si>
    <t xml:space="preserve"> </t>
  </si>
  <si>
    <t>OVER ALL TOTAL (R/M FAC)</t>
  </si>
  <si>
    <t>Baggage X-ray Machines (3-units Baseport)</t>
  </si>
  <si>
    <t>Repair/Preventive Maintenance</t>
  </si>
  <si>
    <t>Walk Thru Detectors (3-units Baseport)</t>
  </si>
  <si>
    <t>Generator Sets: A.) Nigata Genset (500KVA) (1-unit)</t>
  </si>
  <si>
    <t xml:space="preserve">                                B.) Caterpillar Genset (1-unit)</t>
  </si>
  <si>
    <t>Fire Protection Facilities, Equipment &amp; Appliances(Baseport)</t>
  </si>
  <si>
    <t>Water Pumps &amp; Booster (Baseport)</t>
  </si>
  <si>
    <t>Industrial Batteries and Transformers (Baseport)</t>
  </si>
  <si>
    <t>ACU/Evaporators and Industrial Fans (Baseport)</t>
  </si>
  <si>
    <t>36-units Reefer &amp; on-shore outlets (wires/breakers/outlets) - (Baseport)</t>
  </si>
  <si>
    <t>Supply of oils,filters, lubricants &amp; spare parts - (Baseport)</t>
  </si>
  <si>
    <t>Baggage X-ray Machines (1-unit), Port of Balingoan</t>
  </si>
  <si>
    <t>Walk Thru Detectors (1-unit), Port of Balingoan</t>
  </si>
  <si>
    <t>Generator Sets (1-unit), Port of Balingoan</t>
  </si>
  <si>
    <t>Supply of oils,filters, lubricants &amp; spare parts, Port of Balingoan</t>
  </si>
  <si>
    <t>Baggage X-ray Machines (1-unit), Port of Balbagon</t>
  </si>
  <si>
    <t>Walk Thru Detectors (1-unit), Port of Balbagon</t>
  </si>
  <si>
    <t>Generator Sets (1-unit), Port of Benoni</t>
  </si>
  <si>
    <t>Supply of oils,filters, lubricants &amp; spare parts, Port of Benoni</t>
  </si>
  <si>
    <t>TOTAL (EQUIP.)</t>
  </si>
  <si>
    <t>+</t>
  </si>
  <si>
    <t xml:space="preserve">Prepared by:                                     </t>
  </si>
  <si>
    <t>Recommended by:</t>
  </si>
  <si>
    <t>Approved by:</t>
  </si>
  <si>
    <t>RUBY MARIA O. GUMAPON</t>
  </si>
  <si>
    <t>CLARO SAMUEL P. FONTANILLA</t>
  </si>
  <si>
    <t>ISIDRO V. BUTASLAC, JR.</t>
  </si>
  <si>
    <t>CHAIRPERSON, PMO-MOC-BAC</t>
  </si>
  <si>
    <t>ESD Manager</t>
  </si>
  <si>
    <t>Port Manager</t>
  </si>
  <si>
    <t xml:space="preserve">       MARC M. AVELLANA</t>
  </si>
  <si>
    <t xml:space="preserve">         BAC SECRETARIAT, HEAD</t>
  </si>
  <si>
    <t>AMP</t>
  </si>
  <si>
    <t xml:space="preserve">NOTE:  </t>
  </si>
  <si>
    <t>AMP - Alternative Method of Procurement</t>
  </si>
  <si>
    <t>MODE OF PROCURE-MENT</t>
  </si>
  <si>
    <t>CB - Competive Bidding</t>
  </si>
  <si>
    <t>1st Qtr.</t>
  </si>
  <si>
    <t>2nd Qtr.</t>
  </si>
  <si>
    <t>3rd Qtr.</t>
  </si>
  <si>
    <t>4th Qtr.</t>
  </si>
  <si>
    <t>Contract Signing</t>
  </si>
  <si>
    <t>Recommending Approval:</t>
  </si>
  <si>
    <t>Approved:</t>
  </si>
  <si>
    <t>HEAD OF PROCURING ENTITY</t>
  </si>
  <si>
    <t>OPOL SUB-PORT</t>
  </si>
  <si>
    <t>Provision</t>
  </si>
  <si>
    <t>Supply of Labor Materials &amp; Equipment  for the Repair of Safety Monitoring Board</t>
  </si>
  <si>
    <t>Supply of Labor Materials &amp; Equipment  for the Provision of Siamese Stand Pipe on existing sprinkler system at building no.1</t>
  </si>
  <si>
    <t>Supply of Labor Materials &amp; Equipment  for the installation of pressure gauge on existing sprinkler system at building no.2</t>
  </si>
  <si>
    <t>Supply of Labor &amp; Equipment  for the Trimmming of Trees</t>
  </si>
  <si>
    <t>Supply of Labor Materials &amp; Equipment  for the Provision of Oil-Water Separator at Parking Shed, Building No. 2</t>
  </si>
  <si>
    <t>Supply of Materials for the Repair/Maintenance of 50mm Portable Water Meter</t>
  </si>
  <si>
    <t>Small Value</t>
  </si>
  <si>
    <t>changes</t>
  </si>
  <si>
    <t>from</t>
  </si>
  <si>
    <t>remarks</t>
  </si>
  <si>
    <t>Port of Cagayan de Oro</t>
  </si>
  <si>
    <t xml:space="preserve">Supply of Materials, Labor and Equipment for the Repair/Replacement of  Sodium Lights Towers at Area D, F and G Along 1st St and 3rd Ave </t>
  </si>
  <si>
    <t>N/A</t>
  </si>
  <si>
    <t>amount</t>
  </si>
  <si>
    <t>Supply of Materials for the Maintenance of Physical Facilities of the Terminal Building of the Port of Balingoan (Plumbing, Carpentry, Masonry, Painting, Electrical and Steelworks)</t>
  </si>
  <si>
    <t>Supply of Materials for the Maintenance of Physical Facilities of the Terminal Building of the Port of Benoni (Plumbing, Carpentry, Masonry, Painting, Electrical and Steelworks)</t>
  </si>
  <si>
    <t>veriance from previous ppmp (jan.29,2021)</t>
  </si>
  <si>
    <t>see checking.</t>
  </si>
  <si>
    <t>checking:</t>
  </si>
  <si>
    <t>ok</t>
  </si>
  <si>
    <t>APP (As of Janauray 29,2021)</t>
  </si>
  <si>
    <t>TOTAL</t>
  </si>
  <si>
    <t>APP (As of May 20,2021)</t>
  </si>
  <si>
    <t>FOR (TOTAL)</t>
  </si>
  <si>
    <t>FOR (MOOE)</t>
  </si>
  <si>
    <t>MOOE TOTAL</t>
  </si>
  <si>
    <t>COMPARISON</t>
  </si>
  <si>
    <t>INDICATIVE ANNUAL PROCUREMENT PLAN</t>
  </si>
  <si>
    <t>Supply of Materials for the Waterproofing of PTB Elevator Pit</t>
  </si>
  <si>
    <t>Supply of Materials for the Repair of Dilapidated Movable Steel Barriers</t>
  </si>
  <si>
    <t>Supply of Materials for the Repair/Replacement of Unserviceable Elevator Batteries of the PTB</t>
  </si>
  <si>
    <t>Supply of Materials, Labor and Equipment for the Repair of Damaged Floor Tiles at Second Floor PTB</t>
  </si>
  <si>
    <t>D.</t>
  </si>
  <si>
    <t>OPOL-SUBPORT</t>
  </si>
  <si>
    <t>Supply /Provision of 2-units Lighted Port Signages and 2-units Caution Signages</t>
  </si>
  <si>
    <t>TMO - Opol</t>
  </si>
  <si>
    <t>Supply of Materials for the Transfer of 4 Units CCTV Cameras to the Power House</t>
  </si>
  <si>
    <t>Transfer</t>
  </si>
  <si>
    <t>Supply of Labor and Materials for the Maintenance and cleaning of Air-Conditioning System at the PTB</t>
  </si>
  <si>
    <t>additional</t>
  </si>
  <si>
    <t>budget amount =Php235,000.oo</t>
  </si>
  <si>
    <t>Port of Opol</t>
  </si>
  <si>
    <t>(as of JULY 05, 2021)</t>
  </si>
  <si>
    <t>Supply of Materials for the Repair of Damaged Floor Tiles at Second Floor PTB</t>
  </si>
  <si>
    <t>Supply of Materials for the Maintenance of Physical Facilities of the Baseport (Carpentry, Concreteworks and Water Filter Fixtures,Signages,Painting, Electrical and  Steel Works)</t>
  </si>
  <si>
    <t>for:</t>
  </si>
  <si>
    <t xml:space="preserve">Conduct of Annual Disludging as Condition of Wastewater Discharge Permit No. DP R10 01028 and Compliance with Philippine Clean Water Act </t>
  </si>
  <si>
    <t>Disludging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</si>
</sst>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right"/>
    </xf>
    <xf numFmtId="0" fontId="10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3" borderId="7" xfId="0" applyFont="1" applyFill="1" applyBorder="1"/>
    <xf numFmtId="0" fontId="1" fillId="4" borderId="7" xfId="0" applyFont="1" applyFill="1" applyBorder="1"/>
    <xf numFmtId="0" fontId="1" fillId="5" borderId="7" xfId="0" applyFont="1" applyFill="1" applyBorder="1"/>
    <xf numFmtId="0" fontId="1" fillId="6" borderId="7" xfId="0" applyFont="1" applyFill="1" applyBorder="1"/>
    <xf numFmtId="0" fontId="1" fillId="0" borderId="7" xfId="0" applyFont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1" fillId="0" borderId="10" xfId="0" applyFont="1" applyBorder="1"/>
    <xf numFmtId="0" fontId="1" fillId="0" borderId="9" xfId="0" applyFont="1" applyBorder="1"/>
    <xf numFmtId="43" fontId="1" fillId="0" borderId="8" xfId="1" quotePrefix="1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43" fontId="1" fillId="0" borderId="8" xfId="1" applyFont="1" applyBorder="1" applyAlignment="1">
      <alignment horizontal="center" vertical="top"/>
    </xf>
    <xf numFmtId="43" fontId="14" fillId="0" borderId="8" xfId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4" borderId="7" xfId="0" applyFont="1" applyFill="1" applyBorder="1" applyAlignment="1">
      <alignment vertical="top"/>
    </xf>
    <xf numFmtId="0" fontId="15" fillId="0" borderId="0" xfId="0" applyFont="1"/>
    <xf numFmtId="43" fontId="15" fillId="0" borderId="0" xfId="0" applyNumberFormat="1" applyFont="1"/>
    <xf numFmtId="43" fontId="1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7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" fillId="3" borderId="7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left" vertical="top" wrapText="1"/>
    </xf>
    <xf numFmtId="43" fontId="13" fillId="0" borderId="7" xfId="1" applyFont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0" fillId="0" borderId="7" xfId="0" applyFont="1" applyBorder="1" applyAlignment="1">
      <alignment horizontal="right" vertical="top"/>
    </xf>
    <xf numFmtId="0" fontId="10" fillId="0" borderId="4" xfId="0" applyFont="1" applyBorder="1" applyAlignment="1">
      <alignment horizontal="left" vertical="top"/>
    </xf>
    <xf numFmtId="0" fontId="10" fillId="0" borderId="8" xfId="0" applyFont="1" applyBorder="1" applyAlignment="1">
      <alignment horizontal="right" vertical="top"/>
    </xf>
    <xf numFmtId="43" fontId="14" fillId="0" borderId="8" xfId="1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0" fillId="0" borderId="0" xfId="0" applyFont="1"/>
    <xf numFmtId="0" fontId="1" fillId="0" borderId="7" xfId="0" applyFont="1" applyFill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43" fontId="1" fillId="0" borderId="0" xfId="1" applyFont="1"/>
    <xf numFmtId="43" fontId="1" fillId="0" borderId="8" xfId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/>
    </xf>
    <xf numFmtId="0" fontId="1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Font="1" applyFill="1" applyBorder="1"/>
    <xf numFmtId="0" fontId="11" fillId="0" borderId="7" xfId="0" applyFont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0" xfId="0" applyFont="1" applyFill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/>
    <xf numFmtId="0" fontId="19" fillId="0" borderId="10" xfId="0" applyFont="1" applyBorder="1" applyAlignment="1">
      <alignment horizontal="right"/>
    </xf>
    <xf numFmtId="0" fontId="11" fillId="5" borderId="7" xfId="0" applyFont="1" applyFill="1" applyBorder="1"/>
    <xf numFmtId="0" fontId="19" fillId="0" borderId="10" xfId="0" applyFont="1" applyBorder="1" applyAlignment="1">
      <alignment horizontal="center"/>
    </xf>
    <xf numFmtId="0" fontId="19" fillId="0" borderId="0" xfId="0" applyFont="1"/>
    <xf numFmtId="0" fontId="14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4" fillId="0" borderId="6" xfId="0" applyFont="1" applyBorder="1" applyAlignment="1">
      <alignment horizontal="right" vertical="top"/>
    </xf>
    <xf numFmtId="0" fontId="14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7" xfId="0" applyFont="1" applyBorder="1" applyAlignment="1">
      <alignment horizontal="right" vertical="top"/>
    </xf>
    <xf numFmtId="0" fontId="14" fillId="0" borderId="4" xfId="0" applyFont="1" applyBorder="1" applyAlignment="1">
      <alignment horizontal="right" vertical="top"/>
    </xf>
    <xf numFmtId="0" fontId="14" fillId="0" borderId="5" xfId="0" applyFont="1" applyBorder="1" applyAlignment="1">
      <alignment horizontal="right" vertical="top"/>
    </xf>
    <xf numFmtId="0" fontId="14" fillId="0" borderId="10" xfId="0" applyFont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0" fontId="19" fillId="0" borderId="8" xfId="0" applyFont="1" applyBorder="1" applyAlignme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Fill="1"/>
    <xf numFmtId="0" fontId="10" fillId="0" borderId="0" xfId="0" applyFont="1" applyFill="1"/>
    <xf numFmtId="0" fontId="20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21" fillId="0" borderId="0" xfId="0" applyFont="1"/>
    <xf numFmtId="0" fontId="10" fillId="0" borderId="0" xfId="0" applyFont="1" applyFill="1" applyBorder="1"/>
    <xf numFmtId="0" fontId="0" fillId="0" borderId="4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0" xfId="0" applyFont="1" applyFill="1"/>
    <xf numFmtId="0" fontId="0" fillId="0" borderId="7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8" borderId="0" xfId="0" applyFont="1" applyFill="1"/>
    <xf numFmtId="0" fontId="2" fillId="0" borderId="0" xfId="0" applyFont="1" applyFill="1"/>
    <xf numFmtId="0" fontId="5" fillId="0" borderId="0" xfId="0" applyFont="1" applyFill="1"/>
    <xf numFmtId="0" fontId="20" fillId="0" borderId="0" xfId="0" applyFont="1" applyFill="1"/>
    <xf numFmtId="43" fontId="5" fillId="0" borderId="0" xfId="1" applyFont="1" applyFill="1" applyAlignment="1">
      <alignment horizontal="center" vertical="center"/>
    </xf>
    <xf numFmtId="0" fontId="0" fillId="0" borderId="7" xfId="0" applyFont="1" applyFill="1" applyBorder="1" applyAlignment="1">
      <alignment vertical="top"/>
    </xf>
    <xf numFmtId="0" fontId="0" fillId="7" borderId="6" xfId="0" applyFont="1" applyFill="1" applyBorder="1" applyAlignment="1">
      <alignment horizontal="left" vertical="top" wrapText="1"/>
    </xf>
    <xf numFmtId="0" fontId="0" fillId="7" borderId="4" xfId="0" applyFont="1" applyFill="1" applyBorder="1" applyAlignment="1">
      <alignment horizontal="left" vertical="top"/>
    </xf>
    <xf numFmtId="43" fontId="1" fillId="0" borderId="0" xfId="0" applyNumberFormat="1" applyFont="1"/>
    <xf numFmtId="43" fontId="14" fillId="0" borderId="8" xfId="1" applyFont="1" applyFill="1" applyBorder="1" applyAlignment="1">
      <alignment horizontal="center" vertical="top"/>
    </xf>
    <xf numFmtId="43" fontId="1" fillId="0" borderId="1" xfId="1" applyFont="1" applyFill="1" applyBorder="1" applyAlignment="1">
      <alignment horizontal="center" vertical="top"/>
    </xf>
    <xf numFmtId="43" fontId="1" fillId="0" borderId="8" xfId="1" applyFont="1" applyFill="1" applyBorder="1" applyAlignment="1">
      <alignment vertical="top"/>
    </xf>
    <xf numFmtId="43" fontId="14" fillId="0" borderId="7" xfId="1" applyFont="1" applyFill="1" applyBorder="1" applyAlignment="1">
      <alignment horizontal="center" vertical="top"/>
    </xf>
    <xf numFmtId="43" fontId="1" fillId="0" borderId="7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3" fontId="4" fillId="0" borderId="8" xfId="0" applyNumberFormat="1" applyFont="1" applyFill="1" applyBorder="1" applyAlignment="1">
      <alignment vertical="top"/>
    </xf>
    <xf numFmtId="43" fontId="14" fillId="0" borderId="8" xfId="1" applyFont="1" applyFill="1" applyBorder="1" applyAlignment="1">
      <alignment horizontal="center" vertical="center"/>
    </xf>
    <xf numFmtId="0" fontId="1" fillId="0" borderId="7" xfId="0" applyFont="1" applyFill="1" applyBorder="1"/>
    <xf numFmtId="0" fontId="14" fillId="0" borderId="10" xfId="0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4" fillId="0" borderId="6" xfId="0" applyFont="1" applyFill="1" applyBorder="1" applyAlignment="1">
      <alignment horizontal="right" vertical="top"/>
    </xf>
    <xf numFmtId="0" fontId="0" fillId="0" borderId="0" xfId="0" applyFill="1" applyBorder="1"/>
    <xf numFmtId="43" fontId="18" fillId="0" borderId="0" xfId="1" applyFont="1" applyFill="1" applyBorder="1"/>
    <xf numFmtId="0" fontId="18" fillId="0" borderId="0" xfId="0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12" fillId="0" borderId="8" xfId="1" quotePrefix="1" applyFont="1" applyFill="1" applyBorder="1" applyAlignment="1">
      <alignment horizontal="right" vertical="top"/>
    </xf>
    <xf numFmtId="43" fontId="10" fillId="0" borderId="0" xfId="0" applyNumberFormat="1" applyFont="1"/>
    <xf numFmtId="0" fontId="0" fillId="0" borderId="7" xfId="0" applyBorder="1"/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0" fillId="0" borderId="7" xfId="0" applyFont="1" applyFill="1" applyBorder="1" applyAlignment="1">
      <alignment horizontal="center" vertical="top"/>
    </xf>
    <xf numFmtId="43" fontId="3" fillId="0" borderId="0" xfId="1" applyFont="1"/>
    <xf numFmtId="0" fontId="0" fillId="0" borderId="0" xfId="0" quotePrefix="1"/>
    <xf numFmtId="0" fontId="0" fillId="0" borderId="0" xfId="0" applyAlignment="1">
      <alignment horizontal="right"/>
    </xf>
    <xf numFmtId="0" fontId="5" fillId="9" borderId="0" xfId="0" applyFont="1" applyFill="1"/>
    <xf numFmtId="0" fontId="0" fillId="7" borderId="4" xfId="0" applyFont="1" applyFill="1" applyBorder="1" applyAlignment="1">
      <alignment horizontal="left" vertical="top"/>
    </xf>
    <xf numFmtId="0" fontId="0" fillId="7" borderId="6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43" fontId="13" fillId="0" borderId="8" xfId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Border="1"/>
    <xf numFmtId="0" fontId="22" fillId="0" borderId="0" xfId="0" applyFont="1"/>
    <xf numFmtId="0" fontId="3" fillId="0" borderId="0" xfId="0" applyFont="1"/>
    <xf numFmtId="43" fontId="13" fillId="10" borderId="7" xfId="1" applyFont="1" applyFill="1" applyBorder="1" applyAlignment="1">
      <alignment vertical="top"/>
    </xf>
    <xf numFmtId="0" fontId="18" fillId="0" borderId="0" xfId="0" applyFont="1" applyFill="1" applyAlignment="1">
      <alignment horizontal="center"/>
    </xf>
    <xf numFmtId="0" fontId="2" fillId="10" borderId="4" xfId="0" applyFont="1" applyFill="1" applyBorder="1" applyAlignment="1">
      <alignment vertical="top"/>
    </xf>
    <xf numFmtId="0" fontId="14" fillId="0" borderId="0" xfId="0" applyFont="1" applyAlignment="1">
      <alignment horizontal="right"/>
    </xf>
    <xf numFmtId="0" fontId="0" fillId="7" borderId="4" xfId="0" applyFont="1" applyFill="1" applyBorder="1" applyAlignment="1">
      <alignment horizontal="left" vertical="top" wrapText="1"/>
    </xf>
    <xf numFmtId="0" fontId="0" fillId="7" borderId="6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231322</xdr:colOff>
      <xdr:row>64</xdr:row>
      <xdr:rowOff>52008</xdr:rowOff>
    </xdr:from>
    <xdr:to>
      <xdr:col>5</xdr:col>
      <xdr:colOff>1660072</xdr:colOff>
      <xdr:row>71</xdr:row>
      <xdr:rowOff>16114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0786" y="9835544"/>
          <a:ext cx="1428750" cy="1433677"/>
        </a:xfrm>
        <a:prstGeom prst="rect">
          <a:avLst/>
        </a:prstGeom>
      </xdr:spPr>
    </xdr:pic>
    <xdr:clientData/>
  </xdr:twoCellAnchor>
  <xdr:twoCellAnchor editAs="oneCell">
    <xdr:from>
      <xdr:col>8</xdr:col>
      <xdr:colOff>13608</xdr:colOff>
      <xdr:row>63</xdr:row>
      <xdr:rowOff>122465</xdr:rowOff>
    </xdr:from>
    <xdr:to>
      <xdr:col>12</xdr:col>
      <xdr:colOff>522674</xdr:colOff>
      <xdr:row>68</xdr:row>
      <xdr:rowOff>94529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1215" y="9729108"/>
          <a:ext cx="1828959" cy="1097375"/>
        </a:xfrm>
        <a:prstGeom prst="rect">
          <a:avLst/>
        </a:prstGeom>
      </xdr:spPr>
    </xdr:pic>
    <xdr:clientData/>
  </xdr:twoCellAnchor>
  <xdr:twoCellAnchor editAs="oneCell">
    <xdr:from>
      <xdr:col>21</xdr:col>
      <xdr:colOff>781050</xdr:colOff>
      <xdr:row>64</xdr:row>
      <xdr:rowOff>161925</xdr:rowOff>
    </xdr:from>
    <xdr:to>
      <xdr:col>23</xdr:col>
      <xdr:colOff>1324943</xdr:colOff>
      <xdr:row>68</xdr:row>
      <xdr:rowOff>124945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F80C18-9128-49E1-868B-B5CDA5DF6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2325" y="9982200"/>
          <a:ext cx="3029918" cy="89647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720131</xdr:colOff>
      <xdr:row>66</xdr:row>
      <xdr:rowOff>209626</xdr:rowOff>
    </xdr:from>
    <xdr:to>
      <xdr:col>23</xdr:col>
      <xdr:colOff>1332779</xdr:colOff>
      <xdr:row>69</xdr:row>
      <xdr:rowOff>174574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87D5D6-3403-4DE2-897A-230B6A8F4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17431" y="10506151"/>
          <a:ext cx="612648" cy="612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D104"/>
  <sheetViews>
    <sheetView showGridLines="0" tabSelected="1" topLeftCell="H4" zoomScaleNormal="100" zoomScaleSheetLayoutView="85" workbookViewId="0">
      <pane ySplit="10" topLeftCell="A39" activePane="bottomLeft" state="frozen"/>
      <selection activeCell="A4" sqref="A4"/>
      <selection pane="bottomLeft" activeCell="P66" sqref="P66"/>
    </sheetView>
  </sheetViews>
  <sheetFormatPr defaultColWidth="9.140625" defaultRowHeight="15" x14ac:dyDescent="0.25"/>
  <cols>
    <col min="1" max="1" width="11" style="117" customWidth="1"/>
    <col min="2" max="2" width="12.5703125" style="117" customWidth="1"/>
    <col min="3" max="4" width="5.5703125" style="1" customWidth="1"/>
    <col min="5" max="5" width="7.140625" style="3" customWidth="1"/>
    <col min="6" max="6" width="43.140625" style="2" customWidth="1"/>
    <col min="7" max="7" width="32.7109375" style="2" customWidth="1"/>
    <col min="8" max="8" width="19.7109375" style="2" customWidth="1"/>
    <col min="9" max="9" width="10.5703125" style="71" customWidth="1"/>
    <col min="10" max="10" width="23.140625" style="2" hidden="1" customWidth="1"/>
    <col min="11" max="11" width="17.85546875" style="2" hidden="1" customWidth="1"/>
    <col min="12" max="12" width="9.140625" style="2" customWidth="1"/>
    <col min="13" max="13" width="9.42578125" style="2" customWidth="1"/>
    <col min="14" max="14" width="8.5703125" style="2" customWidth="1"/>
    <col min="15" max="15" width="9.140625" style="2" customWidth="1"/>
    <col min="16" max="16" width="6.7109375" style="102" customWidth="1"/>
    <col min="17" max="20" width="10.7109375" style="2" hidden="1" customWidth="1"/>
    <col min="21" max="21" width="19.140625" style="2" customWidth="1"/>
    <col min="22" max="22" width="17.7109375" style="2" customWidth="1"/>
    <col min="23" max="23" width="19.5703125" style="102" customWidth="1"/>
    <col min="24" max="24" width="29.42578125" style="78" customWidth="1"/>
    <col min="25" max="26" width="9.140625" style="2"/>
    <col min="27" max="28" width="16.5703125" style="2" customWidth="1"/>
    <col min="29" max="16384" width="9.140625" style="2"/>
  </cols>
  <sheetData>
    <row r="1" spans="1:30" ht="14.45" x14ac:dyDescent="0.3"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30" ht="16.5" customHeight="1" x14ac:dyDescent="0.35">
      <c r="E2" s="187" t="s">
        <v>1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30" ht="16.5" customHeight="1" x14ac:dyDescent="0.35">
      <c r="E3" s="187" t="s">
        <v>2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4" spans="1:30" ht="14.45" x14ac:dyDescent="0.3">
      <c r="E4" s="186" t="s">
        <v>3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</row>
    <row r="5" spans="1:30" ht="9" hidden="1" customHeight="1" x14ac:dyDescent="0.3"/>
    <row r="6" spans="1:30" ht="22.5" customHeight="1" x14ac:dyDescent="0.55000000000000004">
      <c r="E6" s="188" t="s">
        <v>122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</row>
    <row r="7" spans="1:30" ht="19.5" customHeight="1" x14ac:dyDescent="0.45">
      <c r="E7" s="195" t="s">
        <v>137</v>
      </c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</row>
    <row r="8" spans="1:30" ht="6.75" hidden="1" customHeight="1" x14ac:dyDescent="0.45">
      <c r="F8" s="4"/>
      <c r="G8" s="51"/>
      <c r="H8" s="4"/>
      <c r="I8" s="4"/>
      <c r="J8" s="51"/>
      <c r="K8" s="51"/>
      <c r="L8" s="4"/>
      <c r="M8" s="4"/>
      <c r="N8" s="4"/>
      <c r="O8" s="4"/>
      <c r="P8" s="129"/>
      <c r="Q8" s="51"/>
      <c r="R8" s="51"/>
      <c r="S8" s="51"/>
      <c r="T8" s="51"/>
      <c r="U8" s="4"/>
      <c r="V8" s="4"/>
      <c r="W8" s="129"/>
      <c r="X8" s="79"/>
    </row>
    <row r="9" spans="1:30" ht="6.75" customHeight="1" x14ac:dyDescent="0.3"/>
    <row r="10" spans="1:30" s="8" customFormat="1" ht="28.5" customHeight="1" x14ac:dyDescent="0.25">
      <c r="A10" s="116"/>
      <c r="B10" s="116"/>
      <c r="C10" s="116"/>
      <c r="D10" s="116"/>
      <c r="E10" s="6" t="s">
        <v>4</v>
      </c>
      <c r="F10" s="189" t="s">
        <v>5</v>
      </c>
      <c r="G10" s="190"/>
      <c r="H10" s="193" t="s">
        <v>6</v>
      </c>
      <c r="I10" s="193" t="s">
        <v>83</v>
      </c>
      <c r="J10" s="7" t="s">
        <v>7</v>
      </c>
      <c r="K10" s="7" t="s">
        <v>8</v>
      </c>
      <c r="L10" s="198" t="s">
        <v>9</v>
      </c>
      <c r="M10" s="199"/>
      <c r="N10" s="199"/>
      <c r="O10" s="200"/>
      <c r="P10" s="196" t="s">
        <v>10</v>
      </c>
      <c r="Q10" s="201" t="s">
        <v>9</v>
      </c>
      <c r="R10" s="201"/>
      <c r="S10" s="201"/>
      <c r="T10" s="201"/>
      <c r="U10" s="198" t="s">
        <v>11</v>
      </c>
      <c r="V10" s="199"/>
      <c r="W10" s="200"/>
      <c r="X10" s="184" t="s">
        <v>12</v>
      </c>
      <c r="AC10" s="5"/>
      <c r="AD10" s="6" t="s">
        <v>4</v>
      </c>
    </row>
    <row r="11" spans="1:30" ht="30" customHeight="1" x14ac:dyDescent="0.25">
      <c r="C11" s="117"/>
      <c r="D11" s="117"/>
      <c r="E11" s="9" t="s">
        <v>13</v>
      </c>
      <c r="F11" s="191"/>
      <c r="G11" s="192"/>
      <c r="H11" s="194"/>
      <c r="I11" s="194"/>
      <c r="J11" s="12"/>
      <c r="K11" s="12"/>
      <c r="L11" s="13" t="s">
        <v>14</v>
      </c>
      <c r="M11" s="13" t="s">
        <v>15</v>
      </c>
      <c r="N11" s="13" t="s">
        <v>16</v>
      </c>
      <c r="O11" s="77" t="s">
        <v>89</v>
      </c>
      <c r="P11" s="197"/>
      <c r="Q11" s="14" t="s">
        <v>85</v>
      </c>
      <c r="R11" s="14" t="s">
        <v>86</v>
      </c>
      <c r="S11" s="14" t="s">
        <v>87</v>
      </c>
      <c r="T11" s="14" t="s">
        <v>88</v>
      </c>
      <c r="U11" s="13" t="s">
        <v>17</v>
      </c>
      <c r="V11" s="13" t="s">
        <v>18</v>
      </c>
      <c r="W11" s="130" t="s">
        <v>19</v>
      </c>
      <c r="X11" s="185"/>
      <c r="AC11" s="1"/>
      <c r="AD11" s="9" t="s">
        <v>13</v>
      </c>
    </row>
    <row r="12" spans="1:30" ht="7.5" hidden="1" customHeight="1" x14ac:dyDescent="0.3">
      <c r="C12" s="117"/>
      <c r="D12" s="117"/>
      <c r="E12" s="15"/>
      <c r="F12" s="10"/>
      <c r="G12" s="11"/>
      <c r="H12" s="12"/>
      <c r="I12" s="12"/>
      <c r="J12" s="12"/>
      <c r="K12" s="12"/>
      <c r="L12" s="12"/>
      <c r="M12" s="12"/>
      <c r="N12" s="12"/>
      <c r="O12" s="12"/>
      <c r="P12" s="131"/>
      <c r="Q12" s="16"/>
      <c r="R12" s="16"/>
      <c r="S12" s="16"/>
      <c r="T12" s="16"/>
      <c r="U12" s="12"/>
      <c r="V12" s="12"/>
      <c r="W12" s="131"/>
      <c r="X12" s="80"/>
      <c r="AC12" s="1"/>
      <c r="AD12" s="15"/>
    </row>
    <row r="13" spans="1:30" ht="19.5" hidden="1" customHeight="1" x14ac:dyDescent="0.3">
      <c r="C13" s="117"/>
      <c r="D13" s="117"/>
      <c r="E13" s="15"/>
      <c r="F13" s="17" t="s">
        <v>20</v>
      </c>
      <c r="G13" s="18"/>
      <c r="H13" s="12"/>
      <c r="I13" s="12"/>
      <c r="J13" s="12"/>
      <c r="K13" s="12"/>
      <c r="L13" s="12"/>
      <c r="M13" s="12"/>
      <c r="N13" s="12"/>
      <c r="O13" s="12"/>
      <c r="P13" s="131"/>
      <c r="Q13" s="16"/>
      <c r="R13" s="16"/>
      <c r="S13" s="16"/>
      <c r="T13" s="16"/>
      <c r="U13" s="12"/>
      <c r="V13" s="12"/>
      <c r="W13" s="131"/>
      <c r="X13" s="80"/>
      <c r="AC13" s="1"/>
      <c r="AD13" s="15"/>
    </row>
    <row r="14" spans="1:30" ht="19.5" customHeight="1" x14ac:dyDescent="0.3">
      <c r="C14" s="117"/>
      <c r="D14" s="117"/>
      <c r="E14" s="19" t="s">
        <v>21</v>
      </c>
      <c r="F14" s="20" t="s">
        <v>22</v>
      </c>
      <c r="G14" s="18"/>
      <c r="H14" s="12"/>
      <c r="I14" s="12"/>
      <c r="J14" s="12"/>
      <c r="K14" s="12"/>
      <c r="L14" s="12"/>
      <c r="M14" s="12"/>
      <c r="N14" s="12"/>
      <c r="O14" s="12"/>
      <c r="P14" s="131"/>
      <c r="Q14" s="16"/>
      <c r="R14" s="16"/>
      <c r="S14" s="16"/>
      <c r="T14" s="16"/>
      <c r="U14" s="12"/>
      <c r="V14" s="12"/>
      <c r="W14" s="131"/>
      <c r="X14" s="80"/>
      <c r="AC14" s="1"/>
      <c r="AD14" s="19" t="s">
        <v>21</v>
      </c>
    </row>
    <row r="15" spans="1:30" ht="19.5" customHeight="1" x14ac:dyDescent="0.3">
      <c r="A15" s="170">
        <v>5</v>
      </c>
      <c r="C15" s="117"/>
      <c r="D15" s="117"/>
      <c r="E15" s="40">
        <v>1</v>
      </c>
      <c r="F15" s="110" t="s">
        <v>100</v>
      </c>
      <c r="G15" s="111"/>
      <c r="H15" s="68" t="s">
        <v>23</v>
      </c>
      <c r="I15" s="76" t="s">
        <v>80</v>
      </c>
      <c r="J15" s="68"/>
      <c r="K15" s="68"/>
      <c r="L15" s="70" t="s">
        <v>86</v>
      </c>
      <c r="M15" s="70" t="s">
        <v>86</v>
      </c>
      <c r="N15" s="70" t="s">
        <v>86</v>
      </c>
      <c r="O15" s="70" t="s">
        <v>86</v>
      </c>
      <c r="P15" s="70" t="s">
        <v>24</v>
      </c>
      <c r="Q15" s="68"/>
      <c r="R15" s="68"/>
      <c r="S15" s="68"/>
      <c r="T15" s="68"/>
      <c r="U15" s="169">
        <f t="shared" ref="U15" si="0">V15+W15</f>
        <v>74987.490000000005</v>
      </c>
      <c r="V15" s="67">
        <v>74987.490000000005</v>
      </c>
      <c r="W15" s="120"/>
      <c r="X15" s="69" t="s">
        <v>25</v>
      </c>
      <c r="Z15" s="123">
        <f t="shared" ref="Z15:Z27" si="1">+V15-U15</f>
        <v>0</v>
      </c>
      <c r="AC15" s="1"/>
      <c r="AD15" s="19"/>
    </row>
    <row r="16" spans="1:30" ht="15.95" customHeight="1" x14ac:dyDescent="0.25">
      <c r="A16" s="170">
        <v>7</v>
      </c>
      <c r="B16" s="145"/>
      <c r="C16" s="117"/>
      <c r="D16" s="144"/>
      <c r="E16" s="40">
        <f>+E15+1</f>
        <v>2</v>
      </c>
      <c r="F16" s="110" t="s">
        <v>123</v>
      </c>
      <c r="G16" s="111"/>
      <c r="H16" s="68" t="s">
        <v>23</v>
      </c>
      <c r="I16" s="76" t="str">
        <f t="shared" ref="I16:I22" si="2">+I15</f>
        <v>AMP</v>
      </c>
      <c r="J16" s="68"/>
      <c r="K16" s="68"/>
      <c r="L16" s="70" t="s">
        <v>86</v>
      </c>
      <c r="M16" s="70" t="s">
        <v>86</v>
      </c>
      <c r="N16" s="70" t="s">
        <v>86</v>
      </c>
      <c r="O16" s="70" t="s">
        <v>86</v>
      </c>
      <c r="P16" s="70" t="s">
        <v>24</v>
      </c>
      <c r="Q16" s="68"/>
      <c r="R16" s="68"/>
      <c r="S16" s="68"/>
      <c r="T16" s="68"/>
      <c r="U16" s="169">
        <f t="shared" ref="U16:U17" si="3">V16+W16</f>
        <v>26396.04</v>
      </c>
      <c r="V16" s="146">
        <v>26396.04</v>
      </c>
      <c r="W16" s="120"/>
      <c r="X16" s="69" t="s">
        <v>25</v>
      </c>
      <c r="Y16" s="63"/>
      <c r="Z16" s="123"/>
      <c r="AC16" s="115"/>
      <c r="AD16" s="64"/>
    </row>
    <row r="17" spans="1:30" ht="30" customHeight="1" x14ac:dyDescent="0.3">
      <c r="A17" s="170">
        <v>6</v>
      </c>
      <c r="B17" s="145"/>
      <c r="C17" s="156"/>
      <c r="D17" s="144"/>
      <c r="E17" s="40">
        <f t="shared" ref="E17:E25" si="4">+E16+1</f>
        <v>3</v>
      </c>
      <c r="F17" s="173" t="s">
        <v>106</v>
      </c>
      <c r="G17" s="174"/>
      <c r="H17" s="68" t="s">
        <v>23</v>
      </c>
      <c r="I17" s="76" t="str">
        <f t="shared" si="2"/>
        <v>AMP</v>
      </c>
      <c r="J17" s="68"/>
      <c r="K17" s="68"/>
      <c r="L17" s="70" t="s">
        <v>86</v>
      </c>
      <c r="M17" s="70" t="s">
        <v>86</v>
      </c>
      <c r="N17" s="70" t="s">
        <v>86</v>
      </c>
      <c r="O17" s="70" t="s">
        <v>86</v>
      </c>
      <c r="P17" s="70" t="s">
        <v>24</v>
      </c>
      <c r="Q17" s="68"/>
      <c r="R17" s="68"/>
      <c r="S17" s="68"/>
      <c r="T17" s="68"/>
      <c r="U17" s="169">
        <f t="shared" si="3"/>
        <v>893350.76</v>
      </c>
      <c r="V17" s="67">
        <v>893350.76</v>
      </c>
      <c r="W17" s="120"/>
      <c r="X17" s="69" t="s">
        <v>28</v>
      </c>
      <c r="Y17" s="63"/>
      <c r="Z17" s="123"/>
      <c r="AC17" s="115"/>
      <c r="AD17" s="64"/>
    </row>
    <row r="18" spans="1:30" ht="30" customHeight="1" x14ac:dyDescent="0.3">
      <c r="A18" s="170">
        <v>8</v>
      </c>
      <c r="B18" s="145"/>
      <c r="C18" s="156"/>
      <c r="D18" s="144"/>
      <c r="E18" s="40">
        <f t="shared" si="4"/>
        <v>4</v>
      </c>
      <c r="F18" s="157" t="s">
        <v>124</v>
      </c>
      <c r="G18" s="158"/>
      <c r="H18" s="68" t="s">
        <v>23</v>
      </c>
      <c r="I18" s="76" t="str">
        <f t="shared" si="2"/>
        <v>AMP</v>
      </c>
      <c r="J18" s="68"/>
      <c r="K18" s="68"/>
      <c r="L18" s="70" t="s">
        <v>86</v>
      </c>
      <c r="M18" s="70" t="s">
        <v>86</v>
      </c>
      <c r="N18" s="70" t="s">
        <v>86</v>
      </c>
      <c r="O18" s="70" t="s">
        <v>86</v>
      </c>
      <c r="P18" s="70" t="s">
        <v>24</v>
      </c>
      <c r="Q18" s="68"/>
      <c r="R18" s="68"/>
      <c r="S18" s="68"/>
      <c r="T18" s="68"/>
      <c r="U18" s="169">
        <f t="shared" ref="U18" si="5">V18+W18</f>
        <v>372989</v>
      </c>
      <c r="V18" s="67">
        <v>372989</v>
      </c>
      <c r="W18" s="120"/>
      <c r="X18" s="69" t="s">
        <v>25</v>
      </c>
      <c r="Y18" s="63"/>
      <c r="Z18" s="123"/>
      <c r="AC18" s="115"/>
      <c r="AD18" s="64"/>
    </row>
    <row r="19" spans="1:30" ht="30" customHeight="1" x14ac:dyDescent="0.3">
      <c r="A19" s="170">
        <v>9</v>
      </c>
      <c r="B19" s="145"/>
      <c r="C19" s="156"/>
      <c r="D19" s="144"/>
      <c r="E19" s="40">
        <f t="shared" si="4"/>
        <v>5</v>
      </c>
      <c r="F19" s="173" t="s">
        <v>125</v>
      </c>
      <c r="G19" s="174"/>
      <c r="H19" s="68" t="s">
        <v>23</v>
      </c>
      <c r="I19" s="76" t="str">
        <f t="shared" si="2"/>
        <v>AMP</v>
      </c>
      <c r="J19" s="68"/>
      <c r="K19" s="68"/>
      <c r="L19" s="70" t="s">
        <v>86</v>
      </c>
      <c r="M19" s="70" t="s">
        <v>86</v>
      </c>
      <c r="N19" s="70" t="s">
        <v>86</v>
      </c>
      <c r="O19" s="70" t="s">
        <v>86</v>
      </c>
      <c r="P19" s="70" t="s">
        <v>24</v>
      </c>
      <c r="Q19" s="68"/>
      <c r="R19" s="68"/>
      <c r="S19" s="68"/>
      <c r="T19" s="68"/>
      <c r="U19" s="169">
        <f t="shared" ref="U19" si="6">V19+W19</f>
        <v>48000</v>
      </c>
      <c r="V19" s="67">
        <f>24000*2</f>
        <v>48000</v>
      </c>
      <c r="W19" s="120"/>
      <c r="X19" s="69" t="s">
        <v>25</v>
      </c>
      <c r="Y19" s="63"/>
      <c r="Z19" s="123"/>
      <c r="AC19" s="115"/>
      <c r="AD19" s="64"/>
    </row>
    <row r="20" spans="1:30" ht="30" customHeight="1" x14ac:dyDescent="0.25">
      <c r="A20" s="170">
        <v>10</v>
      </c>
      <c r="B20" s="145"/>
      <c r="C20" s="115"/>
      <c r="D20" s="144"/>
      <c r="E20" s="40">
        <f t="shared" si="4"/>
        <v>6</v>
      </c>
      <c r="F20" s="173" t="s">
        <v>138</v>
      </c>
      <c r="G20" s="174"/>
      <c r="H20" s="68" t="s">
        <v>23</v>
      </c>
      <c r="I20" s="76" t="str">
        <f t="shared" si="2"/>
        <v>AMP</v>
      </c>
      <c r="J20" s="68"/>
      <c r="K20" s="68"/>
      <c r="L20" s="70" t="s">
        <v>86</v>
      </c>
      <c r="M20" s="70" t="s">
        <v>86</v>
      </c>
      <c r="N20" s="70" t="s">
        <v>86</v>
      </c>
      <c r="O20" s="70" t="s">
        <v>86</v>
      </c>
      <c r="P20" s="70" t="s">
        <v>24</v>
      </c>
      <c r="Q20" s="68"/>
      <c r="R20" s="68"/>
      <c r="S20" s="68"/>
      <c r="T20" s="68"/>
      <c r="U20" s="169">
        <f t="shared" ref="U20" si="7">V20+W20</f>
        <v>120030</v>
      </c>
      <c r="V20" s="67">
        <v>120030</v>
      </c>
      <c r="W20" s="120"/>
      <c r="X20" s="69" t="s">
        <v>25</v>
      </c>
      <c r="Y20" s="63"/>
      <c r="Z20" s="123"/>
      <c r="AC20" s="115"/>
      <c r="AD20" s="64"/>
    </row>
    <row r="21" spans="1:30" ht="30" customHeight="1" x14ac:dyDescent="0.25">
      <c r="A21" s="170">
        <v>4</v>
      </c>
      <c r="B21" s="144"/>
      <c r="C21" s="117"/>
      <c r="D21" s="144"/>
      <c r="E21" s="40">
        <f t="shared" si="4"/>
        <v>7</v>
      </c>
      <c r="F21" s="173" t="s">
        <v>131</v>
      </c>
      <c r="G21" s="174"/>
      <c r="H21" s="68" t="s">
        <v>23</v>
      </c>
      <c r="I21" s="76" t="str">
        <f>+I20</f>
        <v>AMP</v>
      </c>
      <c r="J21" s="68"/>
      <c r="K21" s="68"/>
      <c r="L21" s="70" t="s">
        <v>86</v>
      </c>
      <c r="M21" s="70" t="s">
        <v>86</v>
      </c>
      <c r="N21" s="70" t="s">
        <v>86</v>
      </c>
      <c r="O21" s="70" t="s">
        <v>86</v>
      </c>
      <c r="P21" s="70" t="s">
        <v>24</v>
      </c>
      <c r="Q21" s="68"/>
      <c r="R21" s="68"/>
      <c r="S21" s="68"/>
      <c r="T21" s="68"/>
      <c r="U21" s="169">
        <f t="shared" ref="U21:U25" si="8">V21+W21</f>
        <v>26079.9</v>
      </c>
      <c r="V21" s="146">
        <v>26079.9</v>
      </c>
      <c r="W21" s="120"/>
      <c r="X21" s="69" t="s">
        <v>132</v>
      </c>
      <c r="Y21" s="63"/>
      <c r="Z21" s="123">
        <f t="shared" si="1"/>
        <v>0</v>
      </c>
      <c r="AC21" s="115"/>
      <c r="AD21" s="64"/>
    </row>
    <row r="22" spans="1:30" ht="30" customHeight="1" x14ac:dyDescent="0.25">
      <c r="A22" s="170"/>
      <c r="B22" s="144"/>
      <c r="C22" s="117"/>
      <c r="D22" s="144"/>
      <c r="E22" s="40">
        <f t="shared" si="4"/>
        <v>8</v>
      </c>
      <c r="F22" s="173" t="s">
        <v>141</v>
      </c>
      <c r="G22" s="174"/>
      <c r="H22" s="68" t="s">
        <v>23</v>
      </c>
      <c r="I22" s="76" t="str">
        <f t="shared" si="2"/>
        <v>AMP</v>
      </c>
      <c r="J22" s="68"/>
      <c r="K22" s="68"/>
      <c r="L22" s="70" t="s">
        <v>86</v>
      </c>
      <c r="M22" s="70" t="s">
        <v>86</v>
      </c>
      <c r="N22" s="70" t="s">
        <v>86</v>
      </c>
      <c r="O22" s="70" t="s">
        <v>86</v>
      </c>
      <c r="P22" s="70" t="s">
        <v>24</v>
      </c>
      <c r="Q22" s="68"/>
      <c r="R22" s="68"/>
      <c r="S22" s="68"/>
      <c r="T22" s="68"/>
      <c r="U22" s="169">
        <f t="shared" ref="U22" si="9">V22+W22</f>
        <v>129464.29</v>
      </c>
      <c r="V22" s="146">
        <v>129464.29</v>
      </c>
      <c r="W22" s="120"/>
      <c r="X22" s="69" t="s">
        <v>142</v>
      </c>
      <c r="Y22" s="63" t="s">
        <v>29</v>
      </c>
      <c r="Z22" s="123"/>
      <c r="AC22" s="115"/>
      <c r="AD22" s="64"/>
    </row>
    <row r="23" spans="1:30" ht="30" customHeight="1" x14ac:dyDescent="0.25">
      <c r="A23" s="170">
        <v>2</v>
      </c>
      <c r="B23" s="144"/>
      <c r="C23" s="117"/>
      <c r="D23" s="144"/>
      <c r="E23" s="40">
        <f t="shared" si="4"/>
        <v>9</v>
      </c>
      <c r="F23" s="173" t="s">
        <v>97</v>
      </c>
      <c r="G23" s="174"/>
      <c r="H23" s="30" t="s">
        <v>23</v>
      </c>
      <c r="I23" s="76" t="str">
        <f>+I21</f>
        <v>AMP</v>
      </c>
      <c r="J23" s="30"/>
      <c r="K23" s="30"/>
      <c r="L23" s="36" t="s">
        <v>87</v>
      </c>
      <c r="M23" s="36" t="s">
        <v>87</v>
      </c>
      <c r="N23" s="36" t="s">
        <v>87</v>
      </c>
      <c r="O23" s="36" t="s">
        <v>87</v>
      </c>
      <c r="P23" s="70" t="s">
        <v>24</v>
      </c>
      <c r="Q23" s="30"/>
      <c r="R23" s="30"/>
      <c r="S23" s="41"/>
      <c r="T23" s="30"/>
      <c r="U23" s="169">
        <f t="shared" ref="U23" si="10">V23+W23</f>
        <v>10000</v>
      </c>
      <c r="V23" s="146">
        <f>5000*2</f>
        <v>10000</v>
      </c>
      <c r="W23" s="120"/>
      <c r="X23" s="35" t="s">
        <v>27</v>
      </c>
      <c r="Y23" s="63"/>
      <c r="Z23" s="123">
        <f t="shared" si="1"/>
        <v>0</v>
      </c>
      <c r="AC23" s="115"/>
      <c r="AD23" s="64"/>
    </row>
    <row r="24" spans="1:30" ht="30" customHeight="1" x14ac:dyDescent="0.3">
      <c r="A24" s="170">
        <v>3</v>
      </c>
      <c r="B24" s="144"/>
      <c r="C24" s="117"/>
      <c r="D24" s="144"/>
      <c r="E24" s="40">
        <f t="shared" si="4"/>
        <v>10</v>
      </c>
      <c r="F24" s="122" t="s">
        <v>95</v>
      </c>
      <c r="G24" s="121"/>
      <c r="H24" s="30" t="s">
        <v>23</v>
      </c>
      <c r="I24" s="76" t="str">
        <f t="shared" ref="I24:I25" si="11">+I23</f>
        <v>AMP</v>
      </c>
      <c r="J24" s="30"/>
      <c r="K24" s="30"/>
      <c r="L24" s="36" t="s">
        <v>87</v>
      </c>
      <c r="M24" s="36" t="s">
        <v>87</v>
      </c>
      <c r="N24" s="36" t="s">
        <v>87</v>
      </c>
      <c r="O24" s="36" t="s">
        <v>87</v>
      </c>
      <c r="P24" s="70" t="s">
        <v>24</v>
      </c>
      <c r="Q24" s="30"/>
      <c r="R24" s="30"/>
      <c r="S24" s="41"/>
      <c r="T24" s="30"/>
      <c r="U24" s="169">
        <f t="shared" si="8"/>
        <v>35448.550000000003</v>
      </c>
      <c r="V24" s="146">
        <v>35448.550000000003</v>
      </c>
      <c r="W24" s="120"/>
      <c r="X24" s="35" t="s">
        <v>27</v>
      </c>
      <c r="Y24" s="63"/>
      <c r="Z24" s="123">
        <f t="shared" si="1"/>
        <v>0</v>
      </c>
      <c r="AC24" s="115"/>
      <c r="AD24" s="64"/>
    </row>
    <row r="25" spans="1:30" ht="45" customHeight="1" x14ac:dyDescent="0.25">
      <c r="A25" s="170"/>
      <c r="B25" s="144"/>
      <c r="C25" s="117"/>
      <c r="D25" s="144"/>
      <c r="E25" s="40">
        <f t="shared" si="4"/>
        <v>11</v>
      </c>
      <c r="F25" s="173" t="s">
        <v>139</v>
      </c>
      <c r="G25" s="174"/>
      <c r="H25" s="30" t="s">
        <v>23</v>
      </c>
      <c r="I25" s="76" t="str">
        <f t="shared" si="11"/>
        <v>AMP</v>
      </c>
      <c r="J25" s="30"/>
      <c r="K25" s="30"/>
      <c r="L25" s="36" t="s">
        <v>87</v>
      </c>
      <c r="M25" s="36" t="s">
        <v>87</v>
      </c>
      <c r="N25" s="36" t="s">
        <v>87</v>
      </c>
      <c r="O25" s="36" t="s">
        <v>87</v>
      </c>
      <c r="P25" s="70" t="s">
        <v>24</v>
      </c>
      <c r="Q25" s="30"/>
      <c r="R25" s="30"/>
      <c r="S25" s="41"/>
      <c r="T25" s="30"/>
      <c r="U25" s="169">
        <f t="shared" si="8"/>
        <v>504004.21</v>
      </c>
      <c r="V25" s="67">
        <v>504004.21</v>
      </c>
      <c r="W25" s="120"/>
      <c r="X25" s="35" t="s">
        <v>27</v>
      </c>
      <c r="Y25" s="63"/>
      <c r="Z25" s="123"/>
      <c r="AC25" s="115"/>
      <c r="AD25" s="64"/>
    </row>
    <row r="26" spans="1:30" ht="15" customHeight="1" x14ac:dyDescent="0.3">
      <c r="C26" s="117"/>
      <c r="D26" s="117"/>
      <c r="E26" s="58" t="s">
        <v>31</v>
      </c>
      <c r="F26" s="59" t="s">
        <v>32</v>
      </c>
      <c r="G26" s="55"/>
      <c r="H26" s="30"/>
      <c r="I26" s="75"/>
      <c r="J26" s="30"/>
      <c r="K26" s="30"/>
      <c r="L26" s="36"/>
      <c r="M26" s="36"/>
      <c r="N26" s="36"/>
      <c r="O26" s="36"/>
      <c r="P26" s="70"/>
      <c r="Q26" s="30"/>
      <c r="R26" s="30"/>
      <c r="S26" s="30"/>
      <c r="T26" s="31"/>
      <c r="U26" s="56"/>
      <c r="V26" s="37"/>
      <c r="W26" s="68"/>
      <c r="X26" s="35"/>
      <c r="Z26" s="123">
        <f t="shared" si="1"/>
        <v>0</v>
      </c>
      <c r="AC26" s="1"/>
      <c r="AD26" s="58" t="s">
        <v>31</v>
      </c>
    </row>
    <row r="27" spans="1:30" ht="44.1" customHeight="1" x14ac:dyDescent="0.25">
      <c r="A27" s="144"/>
      <c r="B27" s="144"/>
      <c r="C27" s="156"/>
      <c r="D27" s="117" t="s">
        <v>29</v>
      </c>
      <c r="E27" s="40">
        <v>1</v>
      </c>
      <c r="F27" s="173" t="s">
        <v>109</v>
      </c>
      <c r="G27" s="174"/>
      <c r="H27" s="30" t="s">
        <v>33</v>
      </c>
      <c r="I27" s="75" t="s">
        <v>80</v>
      </c>
      <c r="J27" s="30" t="s">
        <v>30</v>
      </c>
      <c r="K27" s="30" t="s">
        <v>28</v>
      </c>
      <c r="L27" s="36" t="s">
        <v>87</v>
      </c>
      <c r="M27" s="36" t="s">
        <v>87</v>
      </c>
      <c r="N27" s="36" t="s">
        <v>87</v>
      </c>
      <c r="O27" s="36" t="s">
        <v>87</v>
      </c>
      <c r="P27" s="70" t="s">
        <v>24</v>
      </c>
      <c r="Q27" s="30"/>
      <c r="R27" s="30"/>
      <c r="S27" s="30"/>
      <c r="T27" s="31"/>
      <c r="U27" s="56">
        <f t="shared" ref="U27:U29" si="12">V27+W27</f>
        <v>304379.59999999998</v>
      </c>
      <c r="V27" s="146">
        <v>304379.59999999998</v>
      </c>
      <c r="W27" s="68"/>
      <c r="X27" s="35" t="s">
        <v>25</v>
      </c>
      <c r="Z27" s="123">
        <f t="shared" si="1"/>
        <v>0</v>
      </c>
      <c r="AC27" s="115"/>
      <c r="AD27" s="40" t="e">
        <f>+#REF!+1</f>
        <v>#REF!</v>
      </c>
    </row>
    <row r="28" spans="1:30" ht="15" customHeight="1" x14ac:dyDescent="0.3">
      <c r="C28" s="117"/>
      <c r="D28" s="117"/>
      <c r="E28" s="58" t="s">
        <v>35</v>
      </c>
      <c r="F28" s="59" t="s">
        <v>36</v>
      </c>
      <c r="G28" s="55"/>
      <c r="H28" s="30"/>
      <c r="I28" s="75"/>
      <c r="J28" s="30"/>
      <c r="K28" s="30"/>
      <c r="L28" s="36"/>
      <c r="M28" s="36"/>
      <c r="N28" s="36"/>
      <c r="O28" s="36"/>
      <c r="P28" s="70"/>
      <c r="Q28" s="30"/>
      <c r="R28" s="30"/>
      <c r="S28" s="30"/>
      <c r="T28" s="31"/>
      <c r="U28" s="56"/>
      <c r="V28" s="67"/>
      <c r="W28" s="68"/>
      <c r="X28" s="35"/>
      <c r="Z28" s="123">
        <f t="shared" ref="Z28:Z29" si="13">+V28-U28</f>
        <v>0</v>
      </c>
      <c r="AC28" s="1"/>
      <c r="AD28" s="58" t="s">
        <v>35</v>
      </c>
    </row>
    <row r="29" spans="1:30" ht="44.1" customHeight="1" x14ac:dyDescent="0.25">
      <c r="C29" s="156"/>
      <c r="D29" s="117" t="s">
        <v>29</v>
      </c>
      <c r="E29" s="40">
        <v>1</v>
      </c>
      <c r="F29" s="173" t="s">
        <v>110</v>
      </c>
      <c r="G29" s="174"/>
      <c r="H29" s="30" t="s">
        <v>37</v>
      </c>
      <c r="I29" s="75" t="str">
        <f>+I27</f>
        <v>AMP</v>
      </c>
      <c r="J29" s="30" t="s">
        <v>30</v>
      </c>
      <c r="K29" s="30" t="s">
        <v>28</v>
      </c>
      <c r="L29" s="36" t="s">
        <v>85</v>
      </c>
      <c r="M29" s="36" t="s">
        <v>85</v>
      </c>
      <c r="N29" s="36" t="s">
        <v>85</v>
      </c>
      <c r="O29" s="36" t="s">
        <v>85</v>
      </c>
      <c r="P29" s="70" t="s">
        <v>24</v>
      </c>
      <c r="Q29" s="30"/>
      <c r="R29" s="52"/>
      <c r="S29" s="30"/>
      <c r="T29" s="30"/>
      <c r="U29" s="56">
        <f t="shared" si="12"/>
        <v>453030.16</v>
      </c>
      <c r="V29" s="146">
        <v>453030.16</v>
      </c>
      <c r="W29" s="68"/>
      <c r="X29" s="35" t="s">
        <v>28</v>
      </c>
      <c r="Z29" s="123">
        <f t="shared" si="13"/>
        <v>0</v>
      </c>
      <c r="AC29" s="115"/>
      <c r="AD29" s="40">
        <v>1</v>
      </c>
    </row>
    <row r="30" spans="1:30" ht="15" customHeight="1" x14ac:dyDescent="0.3">
      <c r="C30" s="117"/>
      <c r="D30" s="117"/>
      <c r="E30" s="58" t="s">
        <v>127</v>
      </c>
      <c r="F30" s="59" t="s">
        <v>128</v>
      </c>
      <c r="G30" s="55"/>
      <c r="H30" s="30"/>
      <c r="I30" s="75"/>
      <c r="J30" s="30"/>
      <c r="K30" s="30"/>
      <c r="L30" s="36"/>
      <c r="M30" s="36"/>
      <c r="N30" s="159"/>
      <c r="O30" s="160"/>
      <c r="P30" s="161"/>
      <c r="Q30" s="30"/>
      <c r="R30" s="52"/>
      <c r="S30" s="53"/>
      <c r="T30" s="54"/>
      <c r="U30" s="162"/>
      <c r="V30" s="67"/>
      <c r="W30" s="68"/>
      <c r="X30" s="35"/>
      <c r="Z30" s="123"/>
      <c r="AC30" s="115"/>
      <c r="AD30" s="40"/>
    </row>
    <row r="31" spans="1:30" ht="30" customHeight="1" x14ac:dyDescent="0.3">
      <c r="C31" s="156"/>
      <c r="D31" s="117"/>
      <c r="E31" s="40">
        <v>1</v>
      </c>
      <c r="F31" s="157" t="s">
        <v>129</v>
      </c>
      <c r="G31" s="158"/>
      <c r="H31" s="163" t="s">
        <v>130</v>
      </c>
      <c r="I31" s="75" t="str">
        <f>+I29</f>
        <v>AMP</v>
      </c>
      <c r="J31" s="30" t="s">
        <v>30</v>
      </c>
      <c r="K31" s="30" t="s">
        <v>28</v>
      </c>
      <c r="L31" s="70" t="s">
        <v>86</v>
      </c>
      <c r="M31" s="70" t="s">
        <v>86</v>
      </c>
      <c r="N31" s="70" t="s">
        <v>86</v>
      </c>
      <c r="O31" s="70" t="s">
        <v>86</v>
      </c>
      <c r="P31" s="70" t="s">
        <v>24</v>
      </c>
      <c r="Q31" s="30"/>
      <c r="R31" s="52"/>
      <c r="S31" s="30"/>
      <c r="T31" s="30"/>
      <c r="U31" s="56">
        <f t="shared" ref="U31" si="14">V31+W31</f>
        <v>126840</v>
      </c>
      <c r="V31" s="67">
        <v>126840</v>
      </c>
      <c r="W31" s="68"/>
      <c r="X31" s="35" t="s">
        <v>94</v>
      </c>
      <c r="Z31" s="123"/>
      <c r="AC31" s="115"/>
      <c r="AD31" s="40"/>
    </row>
    <row r="32" spans="1:30" ht="15" customHeight="1" x14ac:dyDescent="0.3">
      <c r="C32" s="117"/>
      <c r="D32" s="117"/>
      <c r="E32" s="113"/>
      <c r="F32" s="53"/>
      <c r="G32" s="54"/>
      <c r="H32" s="30"/>
      <c r="I32" s="36"/>
      <c r="J32" s="30"/>
      <c r="K32" s="30"/>
      <c r="L32" s="30"/>
      <c r="M32" s="30"/>
      <c r="N32" s="178" t="s">
        <v>40</v>
      </c>
      <c r="O32" s="179"/>
      <c r="P32" s="180"/>
      <c r="Q32" s="30"/>
      <c r="R32" s="30"/>
      <c r="S32" s="178" t="s">
        <v>40</v>
      </c>
      <c r="T32" s="180"/>
      <c r="U32" s="124">
        <f>SUM(U15:U31)</f>
        <v>3125000.0000000005</v>
      </c>
      <c r="V32" s="124">
        <f>SUM(V15:V31)</f>
        <v>3125000.0000000005</v>
      </c>
      <c r="W32" s="68"/>
      <c r="X32" s="35"/>
      <c r="AC32" s="1"/>
      <c r="AD32" s="113"/>
    </row>
    <row r="33" spans="3:30" ht="15" hidden="1" customHeight="1" x14ac:dyDescent="0.3">
      <c r="C33" s="117"/>
      <c r="D33" s="117"/>
      <c r="E33" s="40"/>
      <c r="F33" s="87" t="s">
        <v>41</v>
      </c>
      <c r="G33" s="65"/>
      <c r="H33" s="30"/>
      <c r="I33" s="36"/>
      <c r="J33" s="30"/>
      <c r="K33" s="30"/>
      <c r="L33" s="30"/>
      <c r="M33" s="30"/>
      <c r="N33" s="30"/>
      <c r="O33" s="30"/>
      <c r="P33" s="68"/>
      <c r="Q33" s="30"/>
      <c r="R33" s="30"/>
      <c r="S33" s="30"/>
      <c r="T33" s="30"/>
      <c r="U33" s="125"/>
      <c r="V33" s="125"/>
      <c r="W33" s="68"/>
      <c r="X33" s="35"/>
      <c r="AC33" s="1"/>
      <c r="AD33" s="40"/>
    </row>
    <row r="34" spans="3:30" ht="15" hidden="1" customHeight="1" x14ac:dyDescent="0.3">
      <c r="C34" s="117"/>
      <c r="D34" s="117"/>
      <c r="E34" s="60" t="s">
        <v>21</v>
      </c>
      <c r="F34" s="88" t="s">
        <v>22</v>
      </c>
      <c r="G34" s="65"/>
      <c r="H34" s="30"/>
      <c r="I34" s="36"/>
      <c r="J34" s="30"/>
      <c r="K34" s="30"/>
      <c r="L34" s="30"/>
      <c r="M34" s="30"/>
      <c r="N34" s="30"/>
      <c r="O34" s="30"/>
      <c r="P34" s="68"/>
      <c r="Q34" s="30"/>
      <c r="R34" s="30"/>
      <c r="S34" s="30"/>
      <c r="T34" s="30"/>
      <c r="U34" s="125"/>
      <c r="V34" s="125"/>
      <c r="W34" s="68"/>
      <c r="X34" s="35"/>
      <c r="AC34" s="1"/>
      <c r="AD34" s="60" t="s">
        <v>21</v>
      </c>
    </row>
    <row r="35" spans="3:30" ht="14.45" hidden="1" customHeight="1" x14ac:dyDescent="0.3">
      <c r="C35" s="117"/>
      <c r="D35" s="117"/>
      <c r="E35" s="60" t="s">
        <v>39</v>
      </c>
      <c r="F35" s="89" t="s">
        <v>93</v>
      </c>
      <c r="G35" s="54"/>
      <c r="H35" s="30"/>
      <c r="I35" s="50"/>
      <c r="J35" s="30"/>
      <c r="K35" s="30"/>
      <c r="L35" s="36"/>
      <c r="M35" s="36"/>
      <c r="N35" s="36"/>
      <c r="O35" s="36"/>
      <c r="P35" s="70"/>
      <c r="Q35" s="57"/>
      <c r="R35" s="30"/>
      <c r="S35" s="30"/>
      <c r="T35" s="30"/>
      <c r="U35" s="126"/>
      <c r="V35" s="126"/>
      <c r="W35" s="68"/>
      <c r="X35" s="35"/>
      <c r="AC35" s="115"/>
      <c r="AD35" s="40"/>
    </row>
    <row r="36" spans="3:30" ht="16.5" hidden="1" customHeight="1" x14ac:dyDescent="0.3">
      <c r="C36" s="117"/>
      <c r="D36" s="117"/>
      <c r="E36" s="40"/>
      <c r="F36" s="53"/>
      <c r="G36" s="54"/>
      <c r="H36" s="30"/>
      <c r="I36" s="36"/>
      <c r="J36" s="30"/>
      <c r="K36" s="30"/>
      <c r="L36" s="30"/>
      <c r="M36" s="30"/>
      <c r="N36" s="30"/>
      <c r="O36" s="30"/>
      <c r="P36" s="138" t="s">
        <v>42</v>
      </c>
      <c r="Q36" s="30"/>
      <c r="R36" s="30"/>
      <c r="S36" s="86"/>
      <c r="T36" s="90" t="s">
        <v>42</v>
      </c>
      <c r="U36" s="124"/>
      <c r="V36" s="124"/>
      <c r="W36" s="68"/>
      <c r="X36" s="35"/>
      <c r="AC36" s="1"/>
      <c r="AD36" s="40"/>
    </row>
    <row r="37" spans="3:30" ht="15.6" hidden="1" x14ac:dyDescent="0.3">
      <c r="C37" s="117"/>
      <c r="D37" s="117"/>
      <c r="E37" s="40"/>
      <c r="F37" s="87" t="s">
        <v>43</v>
      </c>
      <c r="G37" s="54"/>
      <c r="H37" s="30"/>
      <c r="I37" s="36"/>
      <c r="J37" s="30"/>
      <c r="K37" s="30"/>
      <c r="L37" s="30"/>
      <c r="M37" s="30"/>
      <c r="N37" s="30"/>
      <c r="O37" s="30"/>
      <c r="P37" s="68"/>
      <c r="Q37" s="30"/>
      <c r="R37" s="30"/>
      <c r="S37" s="91"/>
      <c r="T37" s="72"/>
      <c r="U37" s="127"/>
      <c r="V37" s="128"/>
      <c r="W37" s="68"/>
      <c r="X37" s="35"/>
      <c r="AC37" s="1"/>
      <c r="AD37" s="40"/>
    </row>
    <row r="38" spans="3:30" ht="20.25" hidden="1" customHeight="1" x14ac:dyDescent="0.3">
      <c r="D38" s="117"/>
      <c r="E38" s="40"/>
      <c r="F38" s="93"/>
      <c r="G38" s="92"/>
      <c r="H38" s="30"/>
      <c r="I38" s="178" t="s">
        <v>44</v>
      </c>
      <c r="J38" s="179"/>
      <c r="K38" s="179"/>
      <c r="L38" s="179"/>
      <c r="M38" s="179"/>
      <c r="N38" s="179"/>
      <c r="O38" s="179"/>
      <c r="P38" s="180"/>
      <c r="Q38" s="94"/>
      <c r="R38" s="95"/>
      <c r="S38" s="96"/>
      <c r="T38" s="90" t="s">
        <v>44</v>
      </c>
      <c r="U38" s="61"/>
      <c r="V38" s="97"/>
      <c r="W38" s="124"/>
      <c r="X38" s="98"/>
      <c r="AC38" s="1"/>
      <c r="AD38" s="40"/>
    </row>
    <row r="39" spans="3:30" ht="15.6" x14ac:dyDescent="0.3">
      <c r="D39" s="117"/>
      <c r="E39" s="40"/>
      <c r="F39" s="171" t="s">
        <v>45</v>
      </c>
      <c r="G39" s="92"/>
      <c r="H39" s="30"/>
      <c r="I39" s="36"/>
      <c r="J39" s="30"/>
      <c r="K39" s="30"/>
      <c r="L39" s="30"/>
      <c r="M39" s="30"/>
      <c r="N39" s="30"/>
      <c r="O39" s="30"/>
      <c r="P39" s="68"/>
      <c r="Q39" s="30"/>
      <c r="R39" s="30"/>
      <c r="S39" s="30"/>
      <c r="T39" s="62"/>
      <c r="U39" s="61"/>
      <c r="V39" s="62"/>
      <c r="W39" s="132"/>
      <c r="X39" s="99"/>
      <c r="AC39" s="1"/>
      <c r="AD39" s="40"/>
    </row>
    <row r="40" spans="3:30" ht="15.6" x14ac:dyDescent="0.3">
      <c r="D40" s="117"/>
      <c r="E40" s="21"/>
      <c r="F40" s="33"/>
      <c r="G40" s="32"/>
      <c r="H40" s="22"/>
      <c r="I40" s="23"/>
      <c r="J40" s="22"/>
      <c r="K40" s="22"/>
      <c r="L40" s="22"/>
      <c r="M40" s="181" t="s">
        <v>47</v>
      </c>
      <c r="N40" s="183"/>
      <c r="O40" s="183"/>
      <c r="P40" s="182"/>
      <c r="Q40" s="22"/>
      <c r="R40" s="175" t="s">
        <v>47</v>
      </c>
      <c r="S40" s="176"/>
      <c r="T40" s="177"/>
      <c r="U40" s="38">
        <f>U32+U36+U38</f>
        <v>3125000.0000000005</v>
      </c>
      <c r="V40" s="38">
        <f>V32+V36+V38</f>
        <v>3125000.0000000005</v>
      </c>
      <c r="W40" s="133">
        <f>W32+W36+W38</f>
        <v>0</v>
      </c>
      <c r="X40" s="82"/>
      <c r="AC40" s="1"/>
      <c r="AD40" s="21"/>
    </row>
    <row r="41" spans="3:30" ht="15.75" hidden="1" customHeight="1" x14ac:dyDescent="0.3">
      <c r="D41" s="117"/>
      <c r="E41" s="21">
        <v>1</v>
      </c>
      <c r="F41" s="24" t="s">
        <v>48</v>
      </c>
      <c r="G41" s="25"/>
      <c r="H41" s="22"/>
      <c r="I41" s="23"/>
      <c r="J41" s="22"/>
      <c r="K41" s="22" t="s">
        <v>49</v>
      </c>
      <c r="L41" s="22"/>
      <c r="M41" s="22"/>
      <c r="N41" s="22"/>
      <c r="O41" s="22"/>
      <c r="P41" s="134"/>
      <c r="Q41" s="22"/>
      <c r="R41" s="26"/>
      <c r="S41" s="22"/>
      <c r="T41" s="22"/>
      <c r="U41" s="22"/>
      <c r="V41" s="22"/>
      <c r="W41" s="134"/>
      <c r="X41" s="81"/>
    </row>
    <row r="42" spans="3:30" ht="14.45" hidden="1" x14ac:dyDescent="0.3">
      <c r="D42" s="117"/>
      <c r="E42" s="21">
        <f>E41+1</f>
        <v>2</v>
      </c>
      <c r="F42" s="24" t="s">
        <v>50</v>
      </c>
      <c r="G42" s="25"/>
      <c r="H42" s="22"/>
      <c r="I42" s="23"/>
      <c r="J42" s="22"/>
      <c r="K42" s="22" t="s">
        <v>49</v>
      </c>
      <c r="L42" s="22"/>
      <c r="M42" s="22"/>
      <c r="N42" s="22"/>
      <c r="O42" s="22"/>
      <c r="P42" s="134"/>
      <c r="Q42" s="22"/>
      <c r="R42" s="22" t="s">
        <v>46</v>
      </c>
      <c r="S42" s="27"/>
      <c r="T42" s="22"/>
      <c r="U42" s="22"/>
      <c r="V42" s="22"/>
      <c r="W42" s="134"/>
      <c r="X42" s="81"/>
    </row>
    <row r="43" spans="3:30" ht="14.45" hidden="1" x14ac:dyDescent="0.3">
      <c r="D43" s="117"/>
      <c r="E43" s="21">
        <f>E42+1</f>
        <v>3</v>
      </c>
      <c r="F43" s="24" t="s">
        <v>51</v>
      </c>
      <c r="G43" s="25"/>
      <c r="H43" s="22"/>
      <c r="I43" s="23"/>
      <c r="J43" s="22" t="s">
        <v>26</v>
      </c>
      <c r="K43" s="22" t="s">
        <v>49</v>
      </c>
      <c r="L43" s="22"/>
      <c r="M43" s="22"/>
      <c r="N43" s="22"/>
      <c r="O43" s="22"/>
      <c r="P43" s="134"/>
      <c r="Q43" s="22"/>
      <c r="R43" s="22" t="s">
        <v>46</v>
      </c>
      <c r="S43" s="27"/>
      <c r="T43" s="22"/>
      <c r="U43" s="22"/>
      <c r="V43" s="22"/>
      <c r="W43" s="134"/>
      <c r="X43" s="81"/>
    </row>
    <row r="44" spans="3:30" ht="14.45" hidden="1" x14ac:dyDescent="0.3">
      <c r="D44" s="117"/>
      <c r="E44" s="21">
        <f t="shared" ref="E44:E58" si="15">E43+1</f>
        <v>4</v>
      </c>
      <c r="F44" s="24" t="s">
        <v>52</v>
      </c>
      <c r="G44" s="25"/>
      <c r="H44" s="22"/>
      <c r="I44" s="23"/>
      <c r="J44" s="22" t="s">
        <v>26</v>
      </c>
      <c r="K44" s="22" t="s">
        <v>49</v>
      </c>
      <c r="L44" s="22"/>
      <c r="M44" s="22"/>
      <c r="N44" s="22"/>
      <c r="O44" s="22"/>
      <c r="P44" s="134"/>
      <c r="Q44" s="22"/>
      <c r="R44" s="22"/>
      <c r="S44" s="22"/>
      <c r="T44" s="28"/>
      <c r="U44" s="28"/>
      <c r="V44" s="28"/>
      <c r="W44" s="134"/>
      <c r="X44" s="83"/>
    </row>
    <row r="45" spans="3:30" ht="14.45" hidden="1" x14ac:dyDescent="0.3">
      <c r="D45" s="117"/>
      <c r="E45" s="21">
        <f t="shared" si="15"/>
        <v>5</v>
      </c>
      <c r="F45" s="24" t="s">
        <v>53</v>
      </c>
      <c r="G45" s="25"/>
      <c r="H45" s="22"/>
      <c r="I45" s="23"/>
      <c r="J45" s="22" t="s">
        <v>26</v>
      </c>
      <c r="K45" s="22" t="s">
        <v>49</v>
      </c>
      <c r="L45" s="22"/>
      <c r="M45" s="22"/>
      <c r="N45" s="22"/>
      <c r="O45" s="22"/>
      <c r="P45" s="134"/>
      <c r="Q45" s="22"/>
      <c r="R45" s="26"/>
      <c r="S45" s="22"/>
      <c r="T45" s="22"/>
      <c r="U45" s="22"/>
      <c r="V45" s="22"/>
      <c r="W45" s="134"/>
      <c r="X45" s="81"/>
    </row>
    <row r="46" spans="3:30" ht="14.45" hidden="1" x14ac:dyDescent="0.3">
      <c r="D46" s="117"/>
      <c r="E46" s="21">
        <f t="shared" si="15"/>
        <v>6</v>
      </c>
      <c r="F46" s="24" t="s">
        <v>54</v>
      </c>
      <c r="G46" s="25"/>
      <c r="H46" s="22"/>
      <c r="I46" s="23"/>
      <c r="J46" s="22" t="s">
        <v>26</v>
      </c>
      <c r="K46" s="22" t="s">
        <v>49</v>
      </c>
      <c r="L46" s="22"/>
      <c r="M46" s="22"/>
      <c r="N46" s="22"/>
      <c r="O46" s="22"/>
      <c r="P46" s="134"/>
      <c r="Q46" s="22"/>
      <c r="R46" s="22"/>
      <c r="S46" s="27"/>
      <c r="T46" s="22"/>
      <c r="U46" s="22"/>
      <c r="V46" s="22"/>
      <c r="W46" s="134"/>
      <c r="X46" s="81"/>
    </row>
    <row r="47" spans="3:30" ht="14.45" hidden="1" x14ac:dyDescent="0.3">
      <c r="D47" s="117"/>
      <c r="E47" s="21">
        <f t="shared" si="15"/>
        <v>7</v>
      </c>
      <c r="F47" s="24" t="s">
        <v>55</v>
      </c>
      <c r="G47" s="25"/>
      <c r="H47" s="22"/>
      <c r="I47" s="23"/>
      <c r="J47" s="22" t="s">
        <v>26</v>
      </c>
      <c r="K47" s="22" t="s">
        <v>49</v>
      </c>
      <c r="L47" s="22"/>
      <c r="M47" s="22"/>
      <c r="N47" s="22"/>
      <c r="O47" s="22"/>
      <c r="P47" s="134"/>
      <c r="Q47" s="22"/>
      <c r="R47" s="22"/>
      <c r="S47" s="22"/>
      <c r="T47" s="28"/>
      <c r="U47" s="28"/>
      <c r="V47" s="28"/>
      <c r="W47" s="134"/>
      <c r="X47" s="83"/>
    </row>
    <row r="48" spans="3:30" ht="14.45" hidden="1" x14ac:dyDescent="0.3">
      <c r="D48" s="117"/>
      <c r="E48" s="21">
        <f t="shared" si="15"/>
        <v>8</v>
      </c>
      <c r="F48" s="24" t="s">
        <v>56</v>
      </c>
      <c r="G48" s="25"/>
      <c r="H48" s="22"/>
      <c r="I48" s="23"/>
      <c r="J48" s="22" t="s">
        <v>26</v>
      </c>
      <c r="K48" s="22" t="s">
        <v>49</v>
      </c>
      <c r="L48" s="22"/>
      <c r="M48" s="22"/>
      <c r="N48" s="22"/>
      <c r="O48" s="22"/>
      <c r="P48" s="134"/>
      <c r="Q48" s="29"/>
      <c r="R48" s="22"/>
      <c r="S48" s="22"/>
      <c r="T48" s="22"/>
      <c r="U48" s="22"/>
      <c r="V48" s="22"/>
      <c r="W48" s="134"/>
      <c r="X48" s="81"/>
    </row>
    <row r="49" spans="1:24" ht="14.45" hidden="1" x14ac:dyDescent="0.3">
      <c r="D49" s="117"/>
      <c r="E49" s="21">
        <f t="shared" si="15"/>
        <v>9</v>
      </c>
      <c r="F49" s="24" t="s">
        <v>57</v>
      </c>
      <c r="G49" s="25"/>
      <c r="H49" s="22"/>
      <c r="I49" s="23"/>
      <c r="J49" s="22" t="s">
        <v>26</v>
      </c>
      <c r="K49" s="22" t="s">
        <v>49</v>
      </c>
      <c r="L49" s="22"/>
      <c r="M49" s="22"/>
      <c r="N49" s="22"/>
      <c r="O49" s="22"/>
      <c r="P49" s="134"/>
      <c r="Q49" s="22"/>
      <c r="R49" s="26"/>
      <c r="S49" s="22"/>
      <c r="T49" s="22"/>
      <c r="U49" s="22"/>
      <c r="V49" s="22"/>
      <c r="W49" s="134"/>
      <c r="X49" s="81"/>
    </row>
    <row r="50" spans="1:24" ht="14.45" hidden="1" x14ac:dyDescent="0.3">
      <c r="D50" s="117"/>
      <c r="E50" s="21">
        <f t="shared" si="15"/>
        <v>10</v>
      </c>
      <c r="F50" s="24" t="s">
        <v>58</v>
      </c>
      <c r="G50" s="25"/>
      <c r="H50" s="22"/>
      <c r="I50" s="23"/>
      <c r="J50" s="22" t="s">
        <v>26</v>
      </c>
      <c r="K50" s="22" t="s">
        <v>49</v>
      </c>
      <c r="L50" s="22"/>
      <c r="M50" s="22"/>
      <c r="N50" s="22"/>
      <c r="O50" s="22"/>
      <c r="P50" s="134"/>
      <c r="Q50" s="22"/>
      <c r="R50" s="26"/>
      <c r="S50" s="22"/>
      <c r="T50" s="22"/>
      <c r="U50" s="22"/>
      <c r="V50" s="22"/>
      <c r="W50" s="134"/>
      <c r="X50" s="81"/>
    </row>
    <row r="51" spans="1:24" ht="14.45" hidden="1" x14ac:dyDescent="0.3">
      <c r="D51" s="117"/>
      <c r="E51" s="21">
        <f t="shared" si="15"/>
        <v>11</v>
      </c>
      <c r="F51" s="24" t="s">
        <v>59</v>
      </c>
      <c r="G51" s="25"/>
      <c r="H51" s="22"/>
      <c r="I51" s="23"/>
      <c r="J51" s="22" t="s">
        <v>34</v>
      </c>
      <c r="K51" s="22" t="s">
        <v>49</v>
      </c>
      <c r="L51" s="22"/>
      <c r="M51" s="22"/>
      <c r="N51" s="22"/>
      <c r="O51" s="22"/>
      <c r="P51" s="134"/>
      <c r="Q51" s="22"/>
      <c r="R51" s="26"/>
      <c r="S51" s="22"/>
      <c r="T51" s="22"/>
      <c r="U51" s="22"/>
      <c r="V51" s="22"/>
      <c r="W51" s="134"/>
      <c r="X51" s="81"/>
    </row>
    <row r="52" spans="1:24" ht="14.45" hidden="1" x14ac:dyDescent="0.3">
      <c r="D52" s="117"/>
      <c r="E52" s="21">
        <f t="shared" si="15"/>
        <v>12</v>
      </c>
      <c r="F52" s="24" t="s">
        <v>60</v>
      </c>
      <c r="G52" s="25"/>
      <c r="H52" s="22"/>
      <c r="I52" s="23"/>
      <c r="J52" s="22" t="s">
        <v>34</v>
      </c>
      <c r="K52" s="22" t="s">
        <v>49</v>
      </c>
      <c r="L52" s="22"/>
      <c r="M52" s="22"/>
      <c r="N52" s="22"/>
      <c r="O52" s="22"/>
      <c r="P52" s="134"/>
      <c r="Q52" s="22"/>
      <c r="R52" s="26"/>
      <c r="S52" s="22"/>
      <c r="T52" s="22"/>
      <c r="U52" s="22"/>
      <c r="V52" s="22"/>
      <c r="W52" s="134"/>
      <c r="X52" s="81"/>
    </row>
    <row r="53" spans="1:24" ht="14.45" hidden="1" x14ac:dyDescent="0.3">
      <c r="D53" s="117"/>
      <c r="E53" s="21">
        <f t="shared" si="15"/>
        <v>13</v>
      </c>
      <c r="F53" s="24" t="s">
        <v>61</v>
      </c>
      <c r="G53" s="25"/>
      <c r="H53" s="22"/>
      <c r="I53" s="23"/>
      <c r="J53" s="22" t="s">
        <v>34</v>
      </c>
      <c r="K53" s="22" t="s">
        <v>49</v>
      </c>
      <c r="L53" s="22"/>
      <c r="M53" s="22"/>
      <c r="N53" s="22"/>
      <c r="O53" s="22"/>
      <c r="P53" s="134"/>
      <c r="Q53" s="22"/>
      <c r="R53" s="22"/>
      <c r="S53" s="27"/>
      <c r="T53" s="22"/>
      <c r="U53" s="22"/>
      <c r="V53" s="22"/>
      <c r="W53" s="134"/>
      <c r="X53" s="81"/>
    </row>
    <row r="54" spans="1:24" ht="14.45" hidden="1" x14ac:dyDescent="0.3">
      <c r="D54" s="117"/>
      <c r="E54" s="21">
        <f t="shared" si="15"/>
        <v>14</v>
      </c>
      <c r="F54" s="24" t="s">
        <v>62</v>
      </c>
      <c r="G54" s="25"/>
      <c r="H54" s="22"/>
      <c r="I54" s="23"/>
      <c r="J54" s="22" t="s">
        <v>34</v>
      </c>
      <c r="K54" s="22" t="s">
        <v>49</v>
      </c>
      <c r="L54" s="22"/>
      <c r="M54" s="22"/>
      <c r="N54" s="22"/>
      <c r="O54" s="22"/>
      <c r="P54" s="134"/>
      <c r="Q54" s="22"/>
      <c r="R54" s="22"/>
      <c r="S54" s="27"/>
      <c r="T54" s="22"/>
      <c r="U54" s="22"/>
      <c r="V54" s="22"/>
      <c r="W54" s="134"/>
      <c r="X54" s="81"/>
    </row>
    <row r="55" spans="1:24" ht="14.45" hidden="1" x14ac:dyDescent="0.3">
      <c r="D55" s="117"/>
      <c r="E55" s="21">
        <f t="shared" si="15"/>
        <v>15</v>
      </c>
      <c r="F55" s="24" t="s">
        <v>63</v>
      </c>
      <c r="G55" s="25"/>
      <c r="H55" s="22"/>
      <c r="I55" s="23"/>
      <c r="J55" s="22" t="s">
        <v>38</v>
      </c>
      <c r="K55" s="22" t="s">
        <v>49</v>
      </c>
      <c r="L55" s="22"/>
      <c r="M55" s="22"/>
      <c r="N55" s="22"/>
      <c r="O55" s="22"/>
      <c r="P55" s="134"/>
      <c r="Q55" s="22"/>
      <c r="R55" s="22"/>
      <c r="S55" s="27"/>
      <c r="T55" s="22"/>
      <c r="U55" s="22"/>
      <c r="V55" s="22"/>
      <c r="W55" s="134"/>
      <c r="X55" s="81"/>
    </row>
    <row r="56" spans="1:24" ht="14.45" hidden="1" x14ac:dyDescent="0.3">
      <c r="D56" s="117"/>
      <c r="E56" s="21">
        <f t="shared" si="15"/>
        <v>16</v>
      </c>
      <c r="F56" s="24" t="s">
        <v>64</v>
      </c>
      <c r="G56" s="25"/>
      <c r="H56" s="22"/>
      <c r="I56" s="23"/>
      <c r="J56" s="22" t="s">
        <v>38</v>
      </c>
      <c r="K56" s="22" t="s">
        <v>49</v>
      </c>
      <c r="L56" s="22"/>
      <c r="M56" s="22"/>
      <c r="N56" s="22"/>
      <c r="O56" s="22"/>
      <c r="P56" s="134"/>
      <c r="Q56" s="22"/>
      <c r="R56" s="22"/>
      <c r="S56" s="27"/>
      <c r="T56" s="22"/>
      <c r="U56" s="22"/>
      <c r="V56" s="22"/>
      <c r="W56" s="134"/>
      <c r="X56" s="81"/>
    </row>
    <row r="57" spans="1:24" ht="14.45" hidden="1" x14ac:dyDescent="0.3">
      <c r="D57" s="117"/>
      <c r="E57" s="21">
        <f t="shared" si="15"/>
        <v>17</v>
      </c>
      <c r="F57" s="24" t="s">
        <v>65</v>
      </c>
      <c r="G57" s="25"/>
      <c r="H57" s="22"/>
      <c r="I57" s="23"/>
      <c r="J57" s="22" t="s">
        <v>30</v>
      </c>
      <c r="K57" s="22" t="s">
        <v>49</v>
      </c>
      <c r="L57" s="22"/>
      <c r="M57" s="22"/>
      <c r="N57" s="22"/>
      <c r="O57" s="22"/>
      <c r="P57" s="134"/>
      <c r="Q57" s="22"/>
      <c r="R57" s="22"/>
      <c r="S57" s="22"/>
      <c r="T57" s="28"/>
      <c r="U57" s="28"/>
      <c r="V57" s="28"/>
      <c r="W57" s="134"/>
      <c r="X57" s="83"/>
    </row>
    <row r="58" spans="1:24" ht="14.45" hidden="1" x14ac:dyDescent="0.3">
      <c r="D58" s="117"/>
      <c r="E58" s="21">
        <f t="shared" si="15"/>
        <v>18</v>
      </c>
      <c r="F58" s="24" t="s">
        <v>66</v>
      </c>
      <c r="G58" s="25"/>
      <c r="H58" s="22"/>
      <c r="I58" s="23"/>
      <c r="J58" s="22" t="s">
        <v>30</v>
      </c>
      <c r="K58" s="22" t="s">
        <v>49</v>
      </c>
      <c r="L58" s="22"/>
      <c r="M58" s="22"/>
      <c r="N58" s="22"/>
      <c r="O58" s="22"/>
      <c r="P58" s="134"/>
      <c r="Q58" s="22"/>
      <c r="R58" s="22" t="s">
        <v>46</v>
      </c>
      <c r="S58" s="22"/>
      <c r="T58" s="28"/>
      <c r="U58" s="28"/>
      <c r="V58" s="28"/>
      <c r="W58" s="134"/>
      <c r="X58" s="83"/>
    </row>
    <row r="59" spans="1:24" ht="15.6" hidden="1" x14ac:dyDescent="0.3">
      <c r="D59" s="117"/>
      <c r="E59" s="21"/>
      <c r="F59" s="24"/>
      <c r="G59" s="25"/>
      <c r="H59" s="22"/>
      <c r="I59" s="23"/>
      <c r="J59" s="22"/>
      <c r="K59" s="22"/>
      <c r="L59" s="22"/>
      <c r="M59" s="22"/>
      <c r="N59" s="22"/>
      <c r="O59" s="22"/>
      <c r="P59" s="134"/>
      <c r="Q59" s="22"/>
      <c r="R59" s="22"/>
      <c r="S59" s="181" t="s">
        <v>67</v>
      </c>
      <c r="T59" s="182"/>
      <c r="U59" s="39"/>
      <c r="V59" s="39"/>
      <c r="W59" s="135"/>
      <c r="X59" s="84"/>
    </row>
    <row r="60" spans="1:24" ht="14.45" hidden="1" x14ac:dyDescent="0.3">
      <c r="C60" s="1" t="s">
        <v>68</v>
      </c>
      <c r="D60" s="117"/>
      <c r="E60" s="21"/>
      <c r="F60" s="24"/>
      <c r="G60" s="25"/>
      <c r="H60" s="22"/>
      <c r="I60" s="23"/>
      <c r="J60" s="22"/>
      <c r="K60" s="22"/>
      <c r="L60" s="22"/>
      <c r="M60" s="22"/>
      <c r="N60" s="22"/>
      <c r="O60" s="22"/>
      <c r="P60" s="134"/>
      <c r="Q60" s="22"/>
      <c r="R60" s="22"/>
      <c r="S60" s="22"/>
      <c r="T60" s="22"/>
      <c r="U60" s="22"/>
      <c r="V60" s="22"/>
      <c r="W60" s="134"/>
      <c r="X60" s="81"/>
    </row>
    <row r="61" spans="1:24" s="106" customFormat="1" ht="14.45" x14ac:dyDescent="0.3">
      <c r="A61" s="118"/>
      <c r="B61" s="118"/>
      <c r="C61" s="104"/>
      <c r="D61" s="118"/>
      <c r="E61" s="105" t="s">
        <v>81</v>
      </c>
      <c r="F61" s="105" t="s">
        <v>84</v>
      </c>
      <c r="I61" s="107"/>
      <c r="P61" s="103"/>
      <c r="V61" s="147"/>
      <c r="W61" s="103"/>
      <c r="X61" s="108"/>
    </row>
    <row r="62" spans="1:24" s="106" customFormat="1" ht="14.45" x14ac:dyDescent="0.3">
      <c r="A62" s="118"/>
      <c r="B62" s="118"/>
      <c r="C62" s="104"/>
      <c r="D62" s="118"/>
      <c r="E62" s="105"/>
      <c r="F62" s="109" t="s">
        <v>82</v>
      </c>
      <c r="I62" s="107"/>
      <c r="P62" s="103"/>
      <c r="V62" s="147"/>
      <c r="W62" s="103"/>
      <c r="X62" s="108"/>
    </row>
    <row r="63" spans="1:24" ht="14.45" x14ac:dyDescent="0.3">
      <c r="D63" s="117"/>
      <c r="E63" s="48"/>
      <c r="F63" s="74"/>
      <c r="I63" s="73"/>
      <c r="V63" s="123"/>
    </row>
    <row r="64" spans="1:24" x14ac:dyDescent="0.25">
      <c r="D64" s="117"/>
      <c r="E64" s="48"/>
      <c r="F64" s="74"/>
      <c r="I64" s="73"/>
    </row>
    <row r="65" spans="1:29" ht="18.75" x14ac:dyDescent="0.3">
      <c r="D65" s="117"/>
      <c r="E65" s="42" t="s">
        <v>69</v>
      </c>
      <c r="H65" s="42"/>
      <c r="I65" s="100" t="s">
        <v>90</v>
      </c>
      <c r="K65" s="42" t="s">
        <v>70</v>
      </c>
      <c r="L65" s="42"/>
      <c r="M65" s="42"/>
      <c r="N65" s="42"/>
      <c r="O65" s="42"/>
      <c r="P65" s="136"/>
      <c r="Q65" s="42"/>
      <c r="R65" s="42"/>
      <c r="T65" s="42" t="s">
        <v>71</v>
      </c>
      <c r="U65" s="66"/>
      <c r="V65" s="42"/>
      <c r="W65" s="136" t="s">
        <v>91</v>
      </c>
    </row>
    <row r="66" spans="1:29" ht="18.75" x14ac:dyDescent="0.3">
      <c r="D66" s="117"/>
      <c r="E66" s="42"/>
      <c r="I66" s="100"/>
      <c r="K66" s="42"/>
      <c r="L66" s="42"/>
      <c r="M66" s="42"/>
      <c r="N66" s="42"/>
      <c r="O66" s="42"/>
      <c r="P66" s="136"/>
      <c r="Q66" s="42"/>
      <c r="R66" s="42"/>
      <c r="T66" s="42"/>
      <c r="U66" s="43"/>
      <c r="V66" s="42"/>
      <c r="W66" s="136"/>
    </row>
    <row r="67" spans="1:29" ht="18.75" x14ac:dyDescent="0.3">
      <c r="D67" s="117"/>
      <c r="E67" s="42"/>
      <c r="H67" s="172" t="s">
        <v>140</v>
      </c>
      <c r="I67" s="100"/>
      <c r="K67" s="42"/>
      <c r="L67" s="42"/>
      <c r="M67" s="42"/>
      <c r="N67" s="42"/>
      <c r="O67" s="42"/>
      <c r="P67" s="136"/>
      <c r="Q67" s="42"/>
      <c r="R67" s="42"/>
      <c r="T67" s="42"/>
      <c r="U67" s="42"/>
      <c r="V67" s="42"/>
      <c r="W67" s="136"/>
    </row>
    <row r="68" spans="1:29" ht="17.25" x14ac:dyDescent="0.3">
      <c r="A68" s="119"/>
      <c r="B68" s="119"/>
      <c r="C68" s="45"/>
      <c r="D68" s="119"/>
      <c r="E68" s="46"/>
      <c r="F68" s="46" t="s">
        <v>78</v>
      </c>
      <c r="G68" s="44"/>
      <c r="H68" s="46"/>
      <c r="I68" s="101" t="s">
        <v>72</v>
      </c>
      <c r="K68" s="46" t="s">
        <v>73</v>
      </c>
      <c r="L68" s="46"/>
      <c r="M68" s="46"/>
      <c r="N68" s="46"/>
      <c r="O68" s="46"/>
      <c r="P68" s="137"/>
      <c r="Q68" s="47"/>
      <c r="R68" s="47"/>
      <c r="T68" s="46" t="s">
        <v>74</v>
      </c>
      <c r="U68" s="46"/>
      <c r="V68" s="46"/>
      <c r="W68" s="137" t="s">
        <v>74</v>
      </c>
      <c r="X68" s="85"/>
      <c r="AA68" s="44"/>
      <c r="AB68" s="44"/>
      <c r="AC68" s="44"/>
    </row>
    <row r="69" spans="1:29" s="44" customFormat="1" x14ac:dyDescent="0.25">
      <c r="A69" s="119"/>
      <c r="B69" s="119"/>
      <c r="C69" s="45"/>
      <c r="D69" s="119"/>
      <c r="E69" s="2"/>
      <c r="F69" s="63" t="s">
        <v>79</v>
      </c>
      <c r="H69" s="2"/>
      <c r="I69" s="3" t="s">
        <v>75</v>
      </c>
      <c r="J69" s="2"/>
      <c r="K69" s="2" t="s">
        <v>76</v>
      </c>
      <c r="L69" s="2"/>
      <c r="M69" s="2"/>
      <c r="N69" s="2"/>
      <c r="O69" s="2"/>
      <c r="P69" s="102"/>
      <c r="Q69" s="2"/>
      <c r="R69" s="2"/>
      <c r="S69" s="2"/>
      <c r="T69" s="2" t="s">
        <v>77</v>
      </c>
      <c r="U69" s="2"/>
      <c r="V69" s="2"/>
      <c r="W69" s="112" t="s">
        <v>92</v>
      </c>
      <c r="X69" s="78"/>
      <c r="Y69" s="2"/>
      <c r="Z69" s="2"/>
    </row>
    <row r="70" spans="1:29" s="44" customFormat="1" x14ac:dyDescent="0.25">
      <c r="A70" s="119"/>
      <c r="B70" s="119"/>
      <c r="C70" s="45"/>
      <c r="D70" s="119"/>
      <c r="E70" s="2"/>
      <c r="F70" s="2"/>
      <c r="G70" s="2"/>
      <c r="I70" s="71"/>
      <c r="J70" s="2"/>
      <c r="K70" s="2"/>
      <c r="L70" s="2"/>
      <c r="M70" s="2"/>
      <c r="N70" s="2"/>
      <c r="O70" s="2"/>
      <c r="P70" s="102"/>
      <c r="Q70" s="2"/>
      <c r="R70" s="2"/>
      <c r="S70" s="2"/>
      <c r="T70" s="2"/>
      <c r="U70" s="2"/>
      <c r="V70" s="2"/>
      <c r="W70" s="102"/>
      <c r="X70" s="78"/>
      <c r="Y70" s="2"/>
      <c r="Z70" s="2"/>
    </row>
    <row r="71" spans="1:29" s="44" customFormat="1" x14ac:dyDescent="0.25">
      <c r="A71" s="119"/>
      <c r="B71" s="119"/>
      <c r="C71" s="45"/>
      <c r="D71" s="119"/>
      <c r="E71" s="2"/>
      <c r="F71" s="2"/>
      <c r="G71" s="2"/>
      <c r="I71" s="71"/>
      <c r="J71" s="2"/>
      <c r="K71" s="2"/>
      <c r="L71" s="2"/>
      <c r="M71" s="2"/>
      <c r="N71" s="2"/>
      <c r="O71" s="2"/>
      <c r="P71" s="102"/>
      <c r="Q71" s="2"/>
      <c r="R71" s="2"/>
      <c r="S71" s="2"/>
      <c r="T71" s="2"/>
      <c r="U71" s="2"/>
      <c r="V71" s="2"/>
      <c r="W71" s="102"/>
      <c r="X71" s="78"/>
      <c r="Y71" s="2"/>
      <c r="Z71" s="2"/>
    </row>
    <row r="72" spans="1:29" s="44" customFormat="1" x14ac:dyDescent="0.25">
      <c r="A72" s="119"/>
      <c r="B72" s="119"/>
      <c r="C72" s="45"/>
      <c r="D72" s="119"/>
      <c r="E72" s="2"/>
      <c r="F72" s="2"/>
      <c r="G72" s="2"/>
      <c r="I72" s="71"/>
      <c r="J72" s="2"/>
      <c r="K72" s="2"/>
      <c r="L72" s="2"/>
      <c r="M72" s="2"/>
      <c r="N72" s="2"/>
      <c r="O72" s="2"/>
      <c r="P72" s="102"/>
      <c r="Q72" s="2"/>
      <c r="R72" s="2"/>
      <c r="S72" s="2"/>
      <c r="T72" s="2"/>
      <c r="U72" s="2"/>
      <c r="V72" s="2"/>
      <c r="W72" s="102"/>
      <c r="X72" s="78"/>
      <c r="Y72" s="2"/>
      <c r="Z72" s="2"/>
    </row>
    <row r="73" spans="1:29" s="44" customFormat="1" x14ac:dyDescent="0.25">
      <c r="A73" s="119"/>
      <c r="B73" s="119"/>
      <c r="C73" s="45"/>
      <c r="D73" s="119"/>
      <c r="E73" s="2"/>
      <c r="F73" s="2"/>
      <c r="G73" s="2"/>
      <c r="I73" s="71"/>
      <c r="J73" s="2"/>
      <c r="K73" s="2"/>
      <c r="L73" s="2"/>
      <c r="M73" s="2"/>
      <c r="N73" s="2"/>
      <c r="O73" s="2"/>
      <c r="P73" s="102"/>
      <c r="Q73" s="2"/>
      <c r="R73" s="2"/>
      <c r="S73" s="2"/>
      <c r="T73" s="2"/>
      <c r="U73" s="2"/>
      <c r="V73" s="2"/>
      <c r="W73" s="102"/>
      <c r="X73" s="78"/>
      <c r="Y73" s="2"/>
      <c r="Z73" s="2"/>
    </row>
    <row r="74" spans="1:29" s="44" customFormat="1" x14ac:dyDescent="0.25">
      <c r="A74" s="119"/>
      <c r="B74" s="119"/>
      <c r="C74" s="45"/>
      <c r="D74" s="119"/>
      <c r="E74" s="2"/>
      <c r="F74" s="2"/>
      <c r="G74" s="2"/>
      <c r="I74" s="114"/>
      <c r="J74" s="2"/>
      <c r="K74" s="2"/>
      <c r="L74" s="2"/>
      <c r="M74" s="2"/>
      <c r="N74" s="2"/>
      <c r="O74" s="2"/>
      <c r="P74" s="102"/>
      <c r="Q74" s="2"/>
      <c r="R74" s="2"/>
      <c r="S74" s="2"/>
      <c r="T74" s="2"/>
      <c r="U74" s="2"/>
      <c r="V74" s="2"/>
      <c r="W74" s="102"/>
      <c r="X74" s="78"/>
      <c r="Y74" s="2"/>
      <c r="Z74" s="2"/>
    </row>
    <row r="75" spans="1:29" s="44" customFormat="1" x14ac:dyDescent="0.25">
      <c r="A75" s="119"/>
      <c r="B75" s="119"/>
      <c r="C75" s="45"/>
      <c r="D75" s="119"/>
      <c r="E75" s="2"/>
      <c r="F75" s="2"/>
      <c r="G75" s="2"/>
      <c r="I75" s="114"/>
      <c r="J75" s="2"/>
      <c r="K75" s="2"/>
      <c r="L75" s="2"/>
      <c r="M75" s="2"/>
      <c r="N75" s="2"/>
      <c r="O75" s="2"/>
      <c r="P75" s="102"/>
      <c r="Q75" s="2"/>
      <c r="R75" s="2"/>
      <c r="S75" s="2"/>
      <c r="T75" s="2"/>
      <c r="U75" s="2"/>
      <c r="V75" s="2"/>
      <c r="W75" s="102"/>
      <c r="X75" s="78"/>
      <c r="Y75" s="2"/>
      <c r="Z75" s="2"/>
    </row>
    <row r="76" spans="1:29" s="44" customFormat="1" x14ac:dyDescent="0.25">
      <c r="A76" s="119"/>
      <c r="B76" s="119"/>
      <c r="C76" s="45"/>
      <c r="D76" s="119"/>
      <c r="E76" s="2"/>
      <c r="F76" s="2"/>
      <c r="G76" s="2"/>
      <c r="I76" s="114"/>
      <c r="J76" s="2"/>
      <c r="K76" s="2"/>
      <c r="L76" s="2"/>
      <c r="M76" s="2"/>
      <c r="N76" s="2"/>
      <c r="O76" s="2"/>
      <c r="P76" s="102"/>
      <c r="Q76" s="2"/>
      <c r="R76" s="2"/>
      <c r="S76" s="2"/>
      <c r="T76" s="2"/>
      <c r="U76" s="2"/>
      <c r="V76" s="2"/>
      <c r="W76" s="102"/>
      <c r="X76" s="78"/>
      <c r="Y76" s="2"/>
      <c r="Z76" s="2"/>
    </row>
    <row r="77" spans="1:29" s="44" customFormat="1" x14ac:dyDescent="0.25">
      <c r="A77" s="119"/>
      <c r="B77" s="119"/>
      <c r="C77" s="45"/>
      <c r="D77" s="119"/>
      <c r="E77" s="2"/>
      <c r="F77" s="2"/>
      <c r="G77" s="2"/>
      <c r="I77" s="114"/>
      <c r="J77" s="2"/>
      <c r="K77" s="2"/>
      <c r="L77" s="2"/>
      <c r="M77" s="2"/>
      <c r="N77" s="2"/>
      <c r="O77" s="2"/>
      <c r="P77" s="102"/>
      <c r="Q77" s="2"/>
      <c r="R77" s="2"/>
      <c r="S77" s="2"/>
      <c r="T77" s="2"/>
      <c r="U77" s="2"/>
      <c r="V77" s="2"/>
      <c r="W77" s="102"/>
      <c r="X77" s="78"/>
      <c r="Y77" s="2"/>
      <c r="Z77" s="2"/>
    </row>
    <row r="78" spans="1:29" s="44" customFormat="1" x14ac:dyDescent="0.25">
      <c r="A78" s="119"/>
      <c r="B78" s="119"/>
      <c r="C78" s="45"/>
      <c r="D78" s="119"/>
      <c r="E78" s="2"/>
      <c r="F78" s="2"/>
      <c r="G78" s="2"/>
      <c r="I78" s="71"/>
      <c r="J78" s="2"/>
      <c r="K78" s="2"/>
      <c r="L78" s="2"/>
      <c r="M78" s="2"/>
      <c r="N78" s="2"/>
      <c r="O78" s="2"/>
      <c r="P78" s="102"/>
      <c r="Q78" s="2"/>
      <c r="R78" s="2"/>
      <c r="S78" s="2"/>
      <c r="T78" s="2"/>
      <c r="U78" s="2"/>
      <c r="V78" s="2"/>
      <c r="W78" s="102"/>
      <c r="X78" s="78"/>
      <c r="Y78" s="2"/>
      <c r="Z78" s="2"/>
    </row>
    <row r="79" spans="1:29" s="44" customFormat="1" x14ac:dyDescent="0.25">
      <c r="A79" s="117"/>
      <c r="B79" s="117"/>
      <c r="C79" s="1"/>
      <c r="D79" s="117"/>
      <c r="E79" s="48"/>
      <c r="F79" s="2"/>
      <c r="G79" s="2"/>
      <c r="H79" s="2"/>
      <c r="I79" s="71"/>
      <c r="J79" s="2"/>
      <c r="K79" s="2"/>
      <c r="L79" s="2"/>
      <c r="M79" s="2"/>
      <c r="N79" s="2"/>
      <c r="O79" s="2"/>
      <c r="P79" s="102"/>
      <c r="Q79" s="2"/>
      <c r="R79" s="2"/>
      <c r="S79" s="2"/>
      <c r="T79" s="2"/>
      <c r="U79" s="2"/>
      <c r="V79" s="2"/>
      <c r="W79" s="102"/>
      <c r="X79" s="78"/>
      <c r="Y79" s="2"/>
      <c r="Z79" s="2"/>
      <c r="AA79" s="2"/>
      <c r="AB79" s="2"/>
      <c r="AC79" s="2"/>
    </row>
    <row r="80" spans="1:29" x14ac:dyDescent="0.25">
      <c r="D80" s="117"/>
    </row>
    <row r="81" spans="4:4" x14ac:dyDescent="0.25">
      <c r="D81" s="117"/>
    </row>
    <row r="82" spans="4:4" x14ac:dyDescent="0.25">
      <c r="D82" s="117"/>
    </row>
    <row r="83" spans="4:4" x14ac:dyDescent="0.25">
      <c r="D83" s="117"/>
    </row>
    <row r="84" spans="4:4" x14ac:dyDescent="0.25">
      <c r="D84" s="117"/>
    </row>
    <row r="85" spans="4:4" x14ac:dyDescent="0.25">
      <c r="D85" s="117"/>
    </row>
    <row r="86" spans="4:4" x14ac:dyDescent="0.25">
      <c r="D86" s="117"/>
    </row>
    <row r="87" spans="4:4" x14ac:dyDescent="0.25">
      <c r="D87" s="117"/>
    </row>
    <row r="88" spans="4:4" x14ac:dyDescent="0.25">
      <c r="D88" s="117"/>
    </row>
    <row r="89" spans="4:4" x14ac:dyDescent="0.25">
      <c r="D89" s="117"/>
    </row>
    <row r="90" spans="4:4" x14ac:dyDescent="0.25">
      <c r="D90" s="117"/>
    </row>
    <row r="91" spans="4:4" x14ac:dyDescent="0.25">
      <c r="D91" s="117"/>
    </row>
    <row r="92" spans="4:4" x14ac:dyDescent="0.25">
      <c r="D92" s="117"/>
    </row>
    <row r="93" spans="4:4" x14ac:dyDescent="0.25">
      <c r="D93" s="117"/>
    </row>
    <row r="94" spans="4:4" x14ac:dyDescent="0.25">
      <c r="D94" s="117"/>
    </row>
    <row r="104" spans="5:5" x14ac:dyDescent="0.25">
      <c r="E104" s="49"/>
    </row>
  </sheetData>
  <sortState xmlns:xlrd2="http://schemas.microsoft.com/office/spreadsheetml/2017/richdata2" ref="F158:X166">
    <sortCondition ref="L158:L166"/>
  </sortState>
  <mergeCells count="29">
    <mergeCell ref="X10:X11"/>
    <mergeCell ref="E1:X1"/>
    <mergeCell ref="E2:X2"/>
    <mergeCell ref="E3:X3"/>
    <mergeCell ref="E4:X4"/>
    <mergeCell ref="E6:X6"/>
    <mergeCell ref="F10:G11"/>
    <mergeCell ref="H10:H11"/>
    <mergeCell ref="E7:X7"/>
    <mergeCell ref="P10:P11"/>
    <mergeCell ref="U10:W10"/>
    <mergeCell ref="I10:I11"/>
    <mergeCell ref="L10:O10"/>
    <mergeCell ref="Q10:T10"/>
    <mergeCell ref="S59:T59"/>
    <mergeCell ref="S32:T32"/>
    <mergeCell ref="F27:G27"/>
    <mergeCell ref="F29:G29"/>
    <mergeCell ref="M40:P40"/>
    <mergeCell ref="I38:P38"/>
    <mergeCell ref="F23:G23"/>
    <mergeCell ref="F22:G22"/>
    <mergeCell ref="F17:G17"/>
    <mergeCell ref="R40:T40"/>
    <mergeCell ref="N32:P32"/>
    <mergeCell ref="F21:G21"/>
    <mergeCell ref="F19:G19"/>
    <mergeCell ref="F20:G20"/>
    <mergeCell ref="F25:G25"/>
  </mergeCells>
  <printOptions horizontalCentered="1"/>
  <pageMargins left="0.5" right="0.5" top="0.75" bottom="0.75" header="0.3" footer="0.3"/>
  <pageSetup paperSize="156" scale="82" fitToHeight="8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workbookViewId="0">
      <selection activeCell="C26" sqref="C26"/>
    </sheetView>
  </sheetViews>
  <sheetFormatPr defaultColWidth="9.140625" defaultRowHeight="15" x14ac:dyDescent="0.25"/>
  <cols>
    <col min="1" max="1" width="14.28515625" style="139" bestFit="1" customWidth="1"/>
    <col min="2" max="2" width="4.7109375" style="139" customWidth="1"/>
    <col min="3" max="3" width="28.7109375" style="139" customWidth="1"/>
    <col min="4" max="4" width="9.140625" style="139"/>
    <col min="5" max="5" width="16.42578125" style="139" customWidth="1"/>
    <col min="6" max="6" width="21" style="139" customWidth="1"/>
    <col min="7" max="15" width="9.140625" style="139"/>
    <col min="16" max="16" width="18.28515625" style="139" customWidth="1"/>
    <col min="17" max="17" width="13.42578125" style="139" customWidth="1"/>
    <col min="18" max="16384" width="9.140625" style="139"/>
  </cols>
  <sheetData>
    <row r="1" spans="1:21" ht="14.45" x14ac:dyDescent="0.3">
      <c r="A1" t="s">
        <v>101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t="s">
        <v>102</v>
      </c>
      <c r="Q1" t="s">
        <v>103</v>
      </c>
      <c r="R1" t="s">
        <v>104</v>
      </c>
      <c r="S1"/>
      <c r="T1"/>
      <c r="U1"/>
    </row>
    <row r="2" spans="1:21" ht="14.45" x14ac:dyDescent="0.3">
      <c r="A2"/>
      <c r="B2" t="s">
        <v>105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4.45" x14ac:dyDescent="0.3">
      <c r="A3" s="164"/>
      <c r="B3" s="148"/>
      <c r="C3" t="s">
        <v>99</v>
      </c>
      <c r="D3"/>
      <c r="E3"/>
      <c r="F3"/>
      <c r="G3"/>
      <c r="H3"/>
      <c r="I3"/>
      <c r="J3"/>
      <c r="K3"/>
      <c r="L3"/>
      <c r="M3"/>
      <c r="N3"/>
      <c r="O3"/>
      <c r="P3" s="149"/>
      <c r="Q3" s="150" t="s">
        <v>107</v>
      </c>
      <c r="R3"/>
      <c r="S3"/>
      <c r="T3"/>
      <c r="U3"/>
    </row>
    <row r="4" spans="1:21" ht="14.45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149"/>
      <c r="Q4"/>
      <c r="R4"/>
      <c r="S4"/>
      <c r="T4"/>
      <c r="U4"/>
    </row>
    <row r="5" spans="1:21" ht="14.45" x14ac:dyDescent="0.3">
      <c r="A5" s="164"/>
      <c r="B5" s="148"/>
      <c r="C5" t="s">
        <v>98</v>
      </c>
      <c r="D5"/>
      <c r="E5"/>
      <c r="F5"/>
      <c r="G5"/>
      <c r="H5"/>
      <c r="I5"/>
      <c r="J5"/>
      <c r="K5"/>
      <c r="L5"/>
      <c r="M5"/>
      <c r="N5"/>
      <c r="O5"/>
      <c r="P5" s="149"/>
      <c r="Q5"/>
      <c r="R5"/>
      <c r="S5"/>
      <c r="T5"/>
      <c r="U5"/>
    </row>
    <row r="6" spans="1:21" ht="14.45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 s="149"/>
      <c r="Q6"/>
      <c r="R6"/>
      <c r="S6"/>
      <c r="T6"/>
      <c r="U6"/>
    </row>
    <row r="7" spans="1:21" ht="14.45" x14ac:dyDescent="0.3">
      <c r="A7" s="165"/>
      <c r="B7" s="148"/>
      <c r="C7" t="s">
        <v>133</v>
      </c>
      <c r="D7"/>
      <c r="E7"/>
      <c r="F7"/>
      <c r="G7"/>
      <c r="H7"/>
      <c r="I7"/>
      <c r="J7"/>
      <c r="K7"/>
      <c r="L7"/>
      <c r="M7"/>
      <c r="N7"/>
      <c r="O7"/>
      <c r="P7" s="149"/>
      <c r="Q7"/>
      <c r="R7"/>
      <c r="S7"/>
      <c r="T7"/>
      <c r="U7"/>
    </row>
    <row r="8" spans="1:21" ht="14.45" x14ac:dyDescent="0.3">
      <c r="A8" s="165"/>
      <c r="B8" s="166"/>
      <c r="C8" s="167" t="s">
        <v>135</v>
      </c>
      <c r="D8"/>
      <c r="E8"/>
      <c r="F8"/>
      <c r="G8"/>
      <c r="H8"/>
      <c r="I8"/>
      <c r="J8"/>
      <c r="K8"/>
      <c r="L8"/>
      <c r="M8"/>
      <c r="N8"/>
      <c r="O8"/>
      <c r="P8" s="149"/>
      <c r="Q8"/>
      <c r="R8"/>
      <c r="S8"/>
      <c r="T8"/>
      <c r="U8"/>
    </row>
    <row r="9" spans="1:21" ht="14.45" x14ac:dyDescent="0.3">
      <c r="A9" s="164"/>
      <c r="B9" s="148"/>
      <c r="C9" t="s">
        <v>126</v>
      </c>
      <c r="D9"/>
      <c r="E9"/>
      <c r="F9"/>
      <c r="G9"/>
      <c r="H9"/>
      <c r="I9"/>
      <c r="J9"/>
      <c r="K9"/>
      <c r="L9"/>
      <c r="M9"/>
      <c r="N9"/>
      <c r="O9"/>
      <c r="P9" s="149"/>
      <c r="Q9"/>
      <c r="R9"/>
      <c r="S9"/>
      <c r="T9"/>
      <c r="U9"/>
    </row>
    <row r="10" spans="1:21" ht="14.45" x14ac:dyDescent="0.3">
      <c r="A10"/>
      <c r="B10"/>
      <c r="C10" s="168"/>
      <c r="D10"/>
      <c r="E10"/>
      <c r="F10"/>
      <c r="G10"/>
      <c r="H10"/>
      <c r="I10"/>
      <c r="J10"/>
      <c r="K10"/>
      <c r="L10"/>
      <c r="M10"/>
      <c r="N10"/>
      <c r="O10"/>
      <c r="P10" s="149"/>
      <c r="Q10"/>
      <c r="R10"/>
      <c r="S10"/>
      <c r="T10"/>
      <c r="U10"/>
    </row>
    <row r="11" spans="1:21" ht="14.45" x14ac:dyDescent="0.3">
      <c r="A11" s="165"/>
      <c r="B11" s="148"/>
      <c r="C11" t="s">
        <v>131</v>
      </c>
      <c r="D11"/>
      <c r="E11"/>
      <c r="F11"/>
      <c r="G11"/>
      <c r="H11"/>
      <c r="I11"/>
      <c r="J11"/>
      <c r="K11"/>
      <c r="L11"/>
      <c r="M11"/>
      <c r="N11"/>
      <c r="O11"/>
      <c r="P11" s="149"/>
      <c r="Q11"/>
      <c r="R11"/>
      <c r="S11"/>
      <c r="T11"/>
      <c r="U11"/>
    </row>
    <row r="12" spans="1:21" ht="14.45" x14ac:dyDescent="0.3">
      <c r="A12"/>
      <c r="B12"/>
      <c r="C12" s="167"/>
      <c r="D12"/>
      <c r="E12"/>
      <c r="F12"/>
      <c r="G12"/>
      <c r="H12"/>
      <c r="I12"/>
      <c r="J12"/>
      <c r="K12"/>
      <c r="L12"/>
      <c r="M12"/>
      <c r="N12"/>
      <c r="O12"/>
      <c r="P12" s="149"/>
      <c r="Q12"/>
      <c r="R12"/>
      <c r="S12"/>
      <c r="T12"/>
      <c r="U12"/>
    </row>
    <row r="13" spans="1:21" ht="14.45" x14ac:dyDescent="0.3">
      <c r="A13" s="164"/>
      <c r="B13" s="148"/>
      <c r="C13" t="s">
        <v>96</v>
      </c>
      <c r="D13"/>
      <c r="E13"/>
      <c r="F13"/>
      <c r="G13"/>
      <c r="H13"/>
      <c r="I13"/>
      <c r="J13"/>
      <c r="K13"/>
      <c r="L13"/>
      <c r="M13"/>
      <c r="N13"/>
      <c r="O13"/>
      <c r="P13" s="149"/>
      <c r="Q13"/>
      <c r="R13"/>
      <c r="S13"/>
      <c r="T13"/>
      <c r="U13"/>
    </row>
    <row r="14" spans="1:21" ht="14.45" x14ac:dyDescent="0.3">
      <c r="A14"/>
      <c r="B14"/>
      <c r="C14" s="168"/>
      <c r="D14"/>
      <c r="E14"/>
      <c r="F14"/>
      <c r="G14"/>
      <c r="H14"/>
      <c r="I14"/>
      <c r="J14"/>
      <c r="K14"/>
      <c r="L14"/>
      <c r="M14"/>
      <c r="N14"/>
      <c r="O14"/>
      <c r="P14" s="149"/>
      <c r="Q14"/>
      <c r="R14"/>
      <c r="S14"/>
      <c r="T14"/>
      <c r="U14"/>
    </row>
    <row r="15" spans="1:21" ht="14.45" x14ac:dyDescent="0.3">
      <c r="A15" s="164"/>
      <c r="B15" s="148"/>
      <c r="C15" t="s">
        <v>95</v>
      </c>
      <c r="D15"/>
      <c r="E15"/>
      <c r="F15"/>
      <c r="G15"/>
      <c r="H15"/>
      <c r="I15"/>
      <c r="J15"/>
      <c r="K15"/>
      <c r="L15"/>
      <c r="M15"/>
      <c r="N15"/>
      <c r="O15"/>
      <c r="P15" s="149"/>
      <c r="Q15"/>
      <c r="R15"/>
      <c r="S15"/>
      <c r="T15"/>
      <c r="U15"/>
    </row>
    <row r="16" spans="1:21" ht="14.45" x14ac:dyDescent="0.3">
      <c r="A16"/>
      <c r="B16"/>
      <c r="C16" s="168"/>
      <c r="D16"/>
      <c r="E16"/>
      <c r="F16"/>
      <c r="G16"/>
      <c r="H16"/>
      <c r="I16"/>
      <c r="J16"/>
      <c r="K16"/>
      <c r="L16"/>
      <c r="M16"/>
      <c r="N16"/>
      <c r="O16"/>
      <c r="P16" s="149"/>
      <c r="Q16"/>
      <c r="R16"/>
      <c r="S16"/>
      <c r="T16"/>
      <c r="U16"/>
    </row>
    <row r="17" spans="1:21" ht="14.45" x14ac:dyDescent="0.3">
      <c r="A17" s="164"/>
      <c r="B17" s="148"/>
      <c r="C17" t="s">
        <v>125</v>
      </c>
      <c r="D17"/>
      <c r="E17"/>
      <c r="F17"/>
      <c r="G17"/>
      <c r="H17"/>
      <c r="I17"/>
      <c r="J17"/>
      <c r="K17"/>
      <c r="L17"/>
      <c r="M17"/>
      <c r="N17"/>
      <c r="O17"/>
      <c r="P17" s="151"/>
      <c r="Q17"/>
      <c r="R17"/>
      <c r="S17"/>
      <c r="T17"/>
      <c r="U17"/>
    </row>
    <row r="18" spans="1:21" ht="14.45" x14ac:dyDescent="0.3">
      <c r="A18"/>
      <c r="B18"/>
      <c r="C18" s="168"/>
      <c r="D18"/>
      <c r="E18"/>
      <c r="F18"/>
      <c r="G18"/>
      <c r="H18"/>
      <c r="I18"/>
      <c r="J18"/>
      <c r="K18"/>
      <c r="L18"/>
      <c r="M18"/>
      <c r="N18"/>
      <c r="O18"/>
      <c r="P18" s="151"/>
      <c r="Q18"/>
      <c r="R18"/>
      <c r="S18"/>
      <c r="T18"/>
      <c r="U18"/>
    </row>
    <row r="19" spans="1:21" ht="14.45" x14ac:dyDescent="0.3">
      <c r="A19"/>
      <c r="B19" t="s">
        <v>34</v>
      </c>
      <c r="C19"/>
      <c r="D19"/>
      <c r="E19"/>
      <c r="F19"/>
      <c r="G19"/>
      <c r="H19"/>
      <c r="I19"/>
      <c r="J19"/>
      <c r="K19"/>
      <c r="L19"/>
      <c r="M19"/>
      <c r="N19"/>
      <c r="O19"/>
      <c r="P19" t="s">
        <v>108</v>
      </c>
      <c r="Q19" t="s">
        <v>108</v>
      </c>
      <c r="R19"/>
      <c r="S19"/>
      <c r="T19"/>
      <c r="U19"/>
    </row>
    <row r="20" spans="1:21" ht="14.45" x14ac:dyDescent="0.3">
      <c r="A20"/>
      <c r="B20" s="152"/>
      <c r="C20"/>
      <c r="D20"/>
      <c r="E20"/>
      <c r="F20"/>
      <c r="G20"/>
      <c r="H20"/>
      <c r="I20"/>
      <c r="J20"/>
      <c r="K20"/>
      <c r="L20"/>
      <c r="M20"/>
      <c r="N20"/>
      <c r="O20"/>
      <c r="P20" s="153"/>
      <c r="Q20" s="34"/>
      <c r="R20"/>
      <c r="S20"/>
      <c r="T20"/>
      <c r="U20"/>
    </row>
    <row r="21" spans="1:21" ht="14.45" x14ac:dyDescent="0.3">
      <c r="A21"/>
      <c r="B21"/>
      <c r="C21"/>
      <c r="D21"/>
      <c r="E21"/>
      <c r="F21" s="149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4.45" x14ac:dyDescent="0.3">
      <c r="A22"/>
      <c r="B22" t="s">
        <v>30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 t="s">
        <v>108</v>
      </c>
      <c r="Q22" t="s">
        <v>108</v>
      </c>
      <c r="R22"/>
      <c r="S22"/>
      <c r="T22"/>
      <c r="U22"/>
    </row>
    <row r="23" spans="1:21" ht="14.45" x14ac:dyDescent="0.3">
      <c r="A23"/>
      <c r="B23" s="152"/>
      <c r="C23"/>
      <c r="D23"/>
      <c r="E23"/>
      <c r="F23"/>
      <c r="G23"/>
      <c r="H23"/>
      <c r="I23"/>
      <c r="J23"/>
      <c r="K23"/>
      <c r="L23"/>
      <c r="M23"/>
      <c r="N23"/>
      <c r="O23"/>
      <c r="P23" s="153"/>
      <c r="Q23" s="34"/>
      <c r="R23"/>
      <c r="S23"/>
      <c r="T23"/>
      <c r="U23"/>
    </row>
    <row r="24" spans="1:21" x14ac:dyDescent="0.25">
      <c r="A24"/>
      <c r="B24" t="s">
        <v>136</v>
      </c>
      <c r="C24"/>
      <c r="D24"/>
      <c r="E24"/>
      <c r="F24" s="149"/>
      <c r="G24"/>
      <c r="H24"/>
      <c r="I24"/>
      <c r="J24"/>
      <c r="K24"/>
      <c r="L24"/>
      <c r="M24"/>
      <c r="N24"/>
      <c r="O24"/>
      <c r="P24" s="149"/>
      <c r="Q24"/>
      <c r="R24"/>
      <c r="S24"/>
      <c r="T24"/>
      <c r="U24"/>
    </row>
    <row r="25" spans="1:21" x14ac:dyDescent="0.25">
      <c r="A25" s="165" t="s">
        <v>134</v>
      </c>
      <c r="B25" s="148"/>
      <c r="C25" t="s">
        <v>129</v>
      </c>
      <c r="D25"/>
      <c r="E25"/>
      <c r="F25"/>
      <c r="G25"/>
      <c r="H25"/>
      <c r="I25"/>
      <c r="J25"/>
      <c r="K25"/>
      <c r="L25"/>
      <c r="M25"/>
      <c r="N25"/>
      <c r="O25"/>
      <c r="P25" s="149"/>
      <c r="Q25"/>
      <c r="R25"/>
      <c r="S25"/>
      <c r="T25"/>
      <c r="U25"/>
    </row>
    <row r="26" spans="1:21" x14ac:dyDescent="0.25">
      <c r="A26"/>
      <c r="B26"/>
      <c r="C26" s="167"/>
      <c r="D26"/>
      <c r="E26"/>
      <c r="F26"/>
      <c r="G26"/>
      <c r="H26"/>
      <c r="I26"/>
      <c r="J26"/>
      <c r="K26"/>
      <c r="L26"/>
      <c r="M26"/>
      <c r="N26"/>
      <c r="O26"/>
      <c r="P26" s="149"/>
      <c r="Q26"/>
      <c r="R26"/>
      <c r="S26"/>
      <c r="T26"/>
      <c r="U26"/>
    </row>
    <row r="27" spans="1:2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49"/>
      <c r="Q27" s="149">
        <f>+Q23+Q20</f>
        <v>0</v>
      </c>
      <c r="R27"/>
      <c r="S27"/>
      <c r="T27"/>
      <c r="U27"/>
    </row>
    <row r="28" spans="1:2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155" t="s">
        <v>111</v>
      </c>
      <c r="P29" s="149"/>
      <c r="Q29" t="s">
        <v>112</v>
      </c>
      <c r="R29"/>
      <c r="S29"/>
      <c r="T29"/>
      <c r="U29"/>
    </row>
    <row r="30" spans="1:2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/>
      <c r="B31" s="154"/>
      <c r="C31"/>
      <c r="D31"/>
      <c r="E31"/>
      <c r="F31"/>
      <c r="G31"/>
      <c r="H31"/>
      <c r="I31"/>
      <c r="J31" s="155" t="s">
        <v>121</v>
      </c>
      <c r="K31" s="8" t="s">
        <v>118</v>
      </c>
      <c r="L31"/>
      <c r="M31"/>
      <c r="N31"/>
      <c r="O31" s="155" t="s">
        <v>115</v>
      </c>
      <c r="P31" s="151"/>
      <c r="Q31" t="s">
        <v>116</v>
      </c>
      <c r="R31"/>
      <c r="S31"/>
      <c r="T31"/>
      <c r="U31"/>
    </row>
    <row r="32" spans="1:21" x14ac:dyDescent="0.25">
      <c r="A32"/>
      <c r="B32" s="154"/>
      <c r="C32"/>
      <c r="D32"/>
      <c r="E32"/>
      <c r="F32"/>
      <c r="G32"/>
      <c r="H32"/>
      <c r="I32"/>
      <c r="J32"/>
      <c r="K32"/>
      <c r="L32"/>
      <c r="M32"/>
      <c r="N32"/>
      <c r="O32" s="155"/>
      <c r="P32" s="151"/>
      <c r="Q32"/>
      <c r="R32"/>
      <c r="S32"/>
      <c r="T32"/>
      <c r="U32"/>
    </row>
    <row r="33" spans="1:2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155" t="s">
        <v>117</v>
      </c>
      <c r="P33" s="149"/>
      <c r="Q33" t="s">
        <v>116</v>
      </c>
      <c r="R33"/>
      <c r="S33"/>
      <c r="T33"/>
      <c r="U33"/>
    </row>
    <row r="34" spans="1:2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149"/>
      <c r="Q34"/>
      <c r="R34"/>
      <c r="S34"/>
      <c r="T34"/>
      <c r="U34"/>
    </row>
    <row r="35" spans="1:2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155" t="s">
        <v>113</v>
      </c>
      <c r="P35" s="149">
        <f>+P33-P31</f>
        <v>0</v>
      </c>
      <c r="Q35" t="s">
        <v>114</v>
      </c>
      <c r="R35"/>
      <c r="S35"/>
      <c r="T35"/>
      <c r="U35"/>
    </row>
    <row r="37" spans="1:21" x14ac:dyDescent="0.25">
      <c r="A37" s="140"/>
      <c r="B37" s="141"/>
    </row>
    <row r="38" spans="1:21" x14ac:dyDescent="0.25">
      <c r="J38" s="155" t="s">
        <v>121</v>
      </c>
      <c r="K38" s="8" t="s">
        <v>119</v>
      </c>
      <c r="O38" s="155" t="s">
        <v>115</v>
      </c>
      <c r="P38" s="151"/>
      <c r="Q38" t="s">
        <v>120</v>
      </c>
    </row>
    <row r="39" spans="1:21" x14ac:dyDescent="0.25">
      <c r="A39" s="142"/>
      <c r="B39" s="143"/>
      <c r="C39" s="143"/>
      <c r="D39" s="143"/>
      <c r="O39" s="155"/>
      <c r="P39" s="151"/>
      <c r="Q39"/>
    </row>
    <row r="40" spans="1:21" x14ac:dyDescent="0.25">
      <c r="O40" s="155" t="s">
        <v>117</v>
      </c>
      <c r="P40" s="149"/>
      <c r="Q40" t="s">
        <v>120</v>
      </c>
    </row>
    <row r="41" spans="1:21" x14ac:dyDescent="0.25">
      <c r="O41"/>
      <c r="P41" s="149"/>
      <c r="Q41"/>
    </row>
    <row r="42" spans="1:21" x14ac:dyDescent="0.25">
      <c r="O42" s="155" t="s">
        <v>113</v>
      </c>
      <c r="P42" s="149">
        <f>+P40-P38</f>
        <v>0</v>
      </c>
      <c r="Q42" t="s">
        <v>114</v>
      </c>
    </row>
  </sheetData>
  <pageMargins left="0.7" right="0.7" top="0.75" bottom="0.75" header="0.3" footer="0.3"/>
  <pageSetup paperSize="10000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app2021 june</vt:lpstr>
      <vt:lpstr>reference</vt:lpstr>
      <vt:lpstr>'app2021 june'!Print_Area</vt:lpstr>
      <vt:lpstr>'app2021 june'!Print_Titles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faithhope</dc:creator>
  <cp:lastModifiedBy>Windows User</cp:lastModifiedBy>
  <cp:lastPrinted>2021-07-19T07:34:01Z</cp:lastPrinted>
  <dcterms:created xsi:type="dcterms:W3CDTF">2020-04-23T01:56:06Z</dcterms:created>
  <dcterms:modified xsi:type="dcterms:W3CDTF">2021-07-29T04:09:45Z</dcterms:modified>
</cp:coreProperties>
</file>